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xr:revisionPtr revIDLastSave="0" documentId="13_ncr:1_{30CE9F30-85F9-48A6-A544-F617B232FA47}" xr6:coauthVersionLast="44" xr6:coauthVersionMax="44" xr10:uidLastSave="{00000000-0000-0000-0000-000000000000}"/>
  <bookViews>
    <workbookView xWindow="-120" yWindow="-120" windowWidth="38640" windowHeight="20925" tabRatio="672" xr2:uid="{FA28D949-6379-4C56-B8C6-8D2AD84F5EF8}"/>
  </bookViews>
  <sheets>
    <sheet name="Front" sheetId="4" r:id="rId1"/>
    <sheet name="Introduction" sheetId="5" r:id="rId2"/>
    <sheet name="Table of Contents" sheetId="6" r:id="rId3"/>
    <sheet name="1" sheetId="7" r:id="rId4"/>
    <sheet name="2a" sheetId="1" r:id="rId5"/>
    <sheet name="2b" sheetId="3" r:id="rId6"/>
    <sheet name="3a" sheetId="8" r:id="rId7"/>
    <sheet name="3b" sheetId="9" r:id="rId8"/>
    <sheet name="4" sheetId="12" r:id="rId9"/>
    <sheet name="5" sheetId="11" r:id="rId10"/>
    <sheet name="6" sheetId="13" r:id="rId11"/>
    <sheet name="7" sheetId="10" r:id="rId12"/>
    <sheet name="8" sheetId="16" r:id="rId13"/>
    <sheet name="9" sheetId="19" r:id="rId14"/>
    <sheet name="10" sheetId="20" r:id="rId15"/>
    <sheet name="11" sheetId="22" r:id="rId16"/>
    <sheet name="12" sheetId="23" r:id="rId17"/>
    <sheet name="13" sheetId="24" r:id="rId18"/>
    <sheet name="14" sheetId="25" r:id="rId19"/>
    <sheet name="15" sheetId="26" r:id="rId20"/>
    <sheet name="16" sheetId="30" r:id="rId21"/>
    <sheet name="17" sheetId="32" r:id="rId22"/>
    <sheet name="18" sheetId="33" r:id="rId23"/>
    <sheet name="19" sheetId="34" r:id="rId24"/>
    <sheet name="20" sheetId="35" r:id="rId25"/>
    <sheet name="21" sheetId="36" r:id="rId26"/>
    <sheet name="22" sheetId="42" r:id="rId27"/>
    <sheet name="23" sheetId="37" r:id="rId28"/>
    <sheet name="24" sheetId="39" r:id="rId29"/>
    <sheet name="25" sheetId="40" r:id="rId30"/>
    <sheet name="26" sheetId="41" r:id="rId31"/>
  </sheets>
  <definedNames>
    <definedName name="_Ref499883395" localSheetId="11">'7'!$A$1</definedName>
    <definedName name="_Ref499901061" localSheetId="27">'23'!#REF!</definedName>
    <definedName name="_Ref500253034" localSheetId="24">'20'!$B$4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5" i="35" l="1"/>
  <c r="D54" i="3"/>
  <c r="D52" i="3"/>
  <c r="D110" i="3"/>
  <c r="D80" i="3"/>
  <c r="D64" i="3"/>
  <c r="E18" i="20" l="1"/>
  <c r="E25" i="20"/>
  <c r="E23" i="20"/>
  <c r="C25" i="20"/>
  <c r="D25" i="20"/>
  <c r="D23" i="20"/>
  <c r="C23" i="20"/>
</calcChain>
</file>

<file path=xl/sharedStrings.xml><?xml version="1.0" encoding="utf-8"?>
<sst xmlns="http://schemas.openxmlformats.org/spreadsheetml/2006/main" count="1235" uniqueCount="640">
  <si>
    <t>Country</t>
  </si>
  <si>
    <t>Total</t>
  </si>
  <si>
    <t>Netherlands</t>
  </si>
  <si>
    <t>Belgium</t>
  </si>
  <si>
    <t>Switzerland</t>
  </si>
  <si>
    <t>United Kingdom</t>
  </si>
  <si>
    <t>Asset management</t>
  </si>
  <si>
    <t>France</t>
  </si>
  <si>
    <r>
      <t>Capital instruments main features template (</t>
    </r>
    <r>
      <rPr>
        <b/>
        <vertAlign val="superscript"/>
        <sz val="8"/>
        <color theme="0"/>
        <rFont val="Nunito Sans"/>
      </rPr>
      <t>1</t>
    </r>
    <r>
      <rPr>
        <b/>
        <sz val="8"/>
        <color theme="0"/>
        <rFont val="Nunito Sans"/>
      </rPr>
      <t>)</t>
    </r>
  </si>
  <si>
    <t>CET1</t>
  </si>
  <si>
    <t>Additional Tier 1</t>
  </si>
  <si>
    <t>Tier 2</t>
  </si>
  <si>
    <t>Regulatory treatment</t>
  </si>
  <si>
    <t>9a</t>
  </si>
  <si>
    <t>9b</t>
  </si>
  <si>
    <t>20b</t>
  </si>
  <si>
    <t>Issuer</t>
  </si>
  <si>
    <t>Van Lanschot Kempen N.V.</t>
  </si>
  <si>
    <t>Van Lanschot Kempen Wealth Management N.V.</t>
  </si>
  <si>
    <t>Unique identifier (e.g. CUSIP, ISIN or Bloomberg identifier for private placement)</t>
  </si>
  <si>
    <t>XS1892756682</t>
  </si>
  <si>
    <t>XS1508351514</t>
  </si>
  <si>
    <t>XS1739254255</t>
  </si>
  <si>
    <t>XS1739253950</t>
  </si>
  <si>
    <t>XS1739253794</t>
  </si>
  <si>
    <t>Governing law(s) of instrument</t>
  </si>
  <si>
    <t>Dutch law</t>
  </si>
  <si>
    <t>Transitional CRR rules</t>
  </si>
  <si>
    <t>Common Equity Tier 1</t>
  </si>
  <si>
    <t>Post-transitional CRR rules</t>
  </si>
  <si>
    <t>Eligible at solo or (sub-)consolidated / solo &amp; (sub-)consolidated</t>
  </si>
  <si>
    <t>Solo &amp; (sub-)consolidated</t>
  </si>
  <si>
    <t>Instrument type (types to be specified by each jurisdiction)</t>
  </si>
  <si>
    <t>Shareholders’ equity</t>
  </si>
  <si>
    <t>Amount recognised in regulatory capital (currency in million, as of most recent reporting date)</t>
  </si>
  <si>
    <t>Nominal amount of instrument</t>
  </si>
  <si>
    <t>€40m</t>
  </si>
  <si>
    <t>€100m</t>
  </si>
  <si>
    <t>€50m</t>
  </si>
  <si>
    <t>€25m</t>
  </si>
  <si>
    <t>Issue price</t>
  </si>
  <si>
    <t>n/a</t>
  </si>
  <si>
    <t>100 per cent of the aggregate nominal amount</t>
  </si>
  <si>
    <t>Redemption price</t>
  </si>
  <si>
    <t>Redemption at par</t>
  </si>
  <si>
    <t>Accounting classification</t>
  </si>
  <si>
    <t>Equity</t>
  </si>
  <si>
    <t>Debt</t>
  </si>
  <si>
    <t>Original date of issuance</t>
  </si>
  <si>
    <t>n/a </t>
  </si>
  <si>
    <t>28 October 2016</t>
  </si>
  <si>
    <t xml:space="preserve"> 29 August 2008</t>
  </si>
  <si>
    <t>Perpetual or dated</t>
  </si>
  <si>
    <t>Perpetual</t>
  </si>
  <si>
    <t>Dated</t>
  </si>
  <si>
    <t>Original maturity date</t>
  </si>
  <si>
    <t>28 October 2026</t>
  </si>
  <si>
    <t>Issuer call subject to prior supervisory approval</t>
  </si>
  <si>
    <t>Yes</t>
  </si>
  <si>
    <t>Optional call date, contingent call dates, and redemption amount</t>
  </si>
  <si>
    <t>28 October 2021</t>
  </si>
  <si>
    <t>29 August 2028 and each subsequent specified interest payment date</t>
  </si>
  <si>
    <t>29 August 2033 and each subsequent specified interest payment date</t>
  </si>
  <si>
    <t>29 August 2038 and each subsequent specified interest payment date</t>
  </si>
  <si>
    <t>Subsequent call dates, if applicable</t>
  </si>
  <si>
    <t>Each subsequent interest payment date after 1 April 2024</t>
  </si>
  <si>
    <t>Each subsequent specified interest payment date after 29 August 2028</t>
  </si>
  <si>
    <t>Each subsequent specified interest payment date after 29 August 2033</t>
  </si>
  <si>
    <t>Each subsequent specified interest payment date after 29 August 2038</t>
  </si>
  <si>
    <t>Fixed or floating dividend/coupon</t>
  </si>
  <si>
    <t>Fixed to floating</t>
  </si>
  <si>
    <t>Floating</t>
  </si>
  <si>
    <t>Coupon rate and any related index</t>
  </si>
  <si>
    <t>3.396% Fixed to Float</t>
  </si>
  <si>
    <t>4.463% + NL inflation</t>
  </si>
  <si>
    <t>4.412% + NL inflation</t>
  </si>
  <si>
    <t>4.361% + NL inflation</t>
  </si>
  <si>
    <t>Existence of a dividend stopper</t>
  </si>
  <si>
    <t>No</t>
  </si>
  <si>
    <t>20a</t>
  </si>
  <si>
    <t>Fully discretionary, partially discretionary or mandatory (in terms of timing)</t>
  </si>
  <si>
    <t>Fully discretionary</t>
  </si>
  <si>
    <t>Mandatory</t>
  </si>
  <si>
    <t>Fully discretionary, partially discretionary or mandatory (in terms of amount)</t>
  </si>
  <si>
    <t>Existence of step-up or other incentive to redeem</t>
  </si>
  <si>
    <t>Non-cumulative or cumulative</t>
  </si>
  <si>
    <t>Non cumulative</t>
  </si>
  <si>
    <t>Convertible or non-convertible</t>
  </si>
  <si>
    <t>Non-convertible</t>
  </si>
  <si>
    <t>If convertible, conversion trigger(s)</t>
  </si>
  <si>
    <t>If convertible, fully or partially</t>
  </si>
  <si>
    <t>If convertible, conversion rate</t>
  </si>
  <si>
    <t>If convertible, mandatory or optional conversion</t>
  </si>
  <si>
    <t>If convertible, specify instrument type convertible into</t>
  </si>
  <si>
    <t>If convertible, specify issuer of instrument it converts into</t>
  </si>
  <si>
    <t>Write-down features</t>
  </si>
  <si>
    <t>If write-down, write-down trigger(s)</t>
  </si>
  <si>
    <t>Issuer CET1 Ratio and/or the Group CET1 Ratio is less than 5.125 per cent</t>
  </si>
  <si>
    <t>If write-down, full or partial</t>
  </si>
  <si>
    <t>Partial</t>
  </si>
  <si>
    <t>If write-down, permanent or temporary</t>
  </si>
  <si>
    <t>Temporary</t>
  </si>
  <si>
    <t>If temporary write-down, description of write-up mechanism</t>
  </si>
  <si>
    <t>Subject to compliance with Applicable Banking Regulations, if a positive Net Profit is recorded at any time, the Issuer may, at its full discretion increase the Prevailing Principal Amount, subject to certain conditions including compliance with the Maximum Distributable Amount</t>
  </si>
  <si>
    <t>Position in subordination hierarchy in liquidation (specify instrument type immediately senior to instrument)</t>
  </si>
  <si>
    <t>Senior only to CET1</t>
  </si>
  <si>
    <t>Subordinated only to claims of unsubordinated creditors</t>
  </si>
  <si>
    <t>Non-compliant transitioned features</t>
  </si>
  <si>
    <t>If yes, specify non-compliant features</t>
  </si>
  <si>
    <t>First call date 1 April 2024, tax, reg call; all calls at the outstnading amounts</t>
  </si>
  <si>
    <t>6.75% and from 1 April 2024 and each fifth anniversary thereafter; the 5yr Mid-Swap Rate plus 6.816%, payable semi-annually in arrear</t>
  </si>
  <si>
    <t>Capital instruments' main features</t>
  </si>
  <si>
    <t>Common Equity Tier 1 capital: instruments and reserves</t>
  </si>
  <si>
    <t>Capital instruments and the related share premium accounts</t>
  </si>
  <si>
    <t>of which: Instrument type 1</t>
  </si>
  <si>
    <t>of which: Instrument type 2</t>
  </si>
  <si>
    <t>of which: Instrument type 3</t>
  </si>
  <si>
    <t>-</t>
  </si>
  <si>
    <t>Retained earnings</t>
  </si>
  <si>
    <t>Accumulated other comprehensive income (and any other reserves, to include unrealised gains and losses under the applicable accounting standards)</t>
  </si>
  <si>
    <t>3a</t>
  </si>
  <si>
    <t>Funds for general banking risk</t>
  </si>
  <si>
    <t>Amount of qualifying items referred to in Article 484 (3) and the related share premium accounts subject to phase out from CET1</t>
  </si>
  <si>
    <t> -</t>
  </si>
  <si>
    <t>Minority interests (amount allowed in consolidated CET1)</t>
  </si>
  <si>
    <t>5a</t>
  </si>
  <si>
    <t>Independently reviewed interim profits net of any foreseeable charge or dividend</t>
  </si>
  <si>
    <t>Common Equity Tier 1 (CET1) capital before regulatory adjustments</t>
  </si>
  <si>
    <t>Common Equity Tier 1 (CET1) capital: regulatory adjustments</t>
  </si>
  <si>
    <t>Additional value adjustments (negative amount)</t>
  </si>
  <si>
    <t>Intangible assets (net of related tax liability) (negative amount)</t>
  </si>
  <si>
    <t>Empty set in the EU</t>
  </si>
  <si>
    <t>Deferred tax assets that rely on future profitability excluding those arising from temporary difference (net of related tax liability where the conditions in Article 38 (3) are met) (negative amount)</t>
  </si>
  <si>
    <t>Fair value reserves related to gains or losses on cash flow hedges</t>
  </si>
  <si>
    <t>Negative amounts resulting from the calculation of expected loss amounts</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</si>
  <si>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</si>
  <si>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</si>
  <si>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</si>
  <si>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</si>
  <si>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Holdings of the CET1 instruments of financial sector entities where those entities have reciprocal cross holdings with the institution designed to inflate artificially the own funds of the institution (negative amount)</t>
  </si>
  <si>
    <t>Direct, indirect and synthetic holdings of the CET1 instruments of financial sector entities where the institution does not have a significant investment in those entities (amount above 10% threshold and net of eligible short positions) (negative amount)</t>
  </si>
  <si>
    <t>Direct, indirect and synthetic holdings of the CET1 instruments of financial sector entities where the institution has a significant investment in those entities (amount above 10% threshold and net of eligible short positions) (negative amount)</t>
  </si>
  <si>
    <t>Exposure amount of the following items which qualify for an RW of 1250%, where the institution opts for the deduction alternative</t>
  </si>
  <si>
    <t>Own funds</t>
  </si>
  <si>
    <t>of which: qualifying holdings outside the financial sector (negative amount)</t>
  </si>
  <si>
    <t>20c</t>
  </si>
  <si>
    <t>of which: securitisation positions (negative amount)</t>
  </si>
  <si>
    <t>20d</t>
  </si>
  <si>
    <t>of which: free deliveries (negative amount)</t>
  </si>
  <si>
    <t>Deferred tax assets arising from temporary difference (amount above 10% threshold, net of related tax liability where the conditions in Article 38 (3) are met) (negative amount)</t>
  </si>
  <si>
    <t>Amount exceeding the 15% threshold (negative amount)</t>
  </si>
  <si>
    <t>of which: direct and indirect holdings by the institution of the CET1 instruments of financial sector entities where the institution has a significant investment in those entities</t>
  </si>
  <si>
    <t>of which: deferred tax assets arising from temporary difference</t>
  </si>
  <si>
    <t>25a</t>
  </si>
  <si>
    <t>Losses for the current financial year (negative amount)</t>
  </si>
  <si>
    <t>25b</t>
  </si>
  <si>
    <t>Foreseeable tax charges relating to CET1 items (negative amount)</t>
  </si>
  <si>
    <t>Qualifying AT1 deductions that exceed the AT1 capital of the institution (negative amount)</t>
  </si>
  <si>
    <t>Total regulatory adjustments to Common Equity Tier 1 (CET1)</t>
  </si>
  <si>
    <t>Common Equity Tier 1 (CET1) capital</t>
  </si>
  <si>
    <t>Additional Tier 1 (AT1) capital: instruments</t>
  </si>
  <si>
    <t>of which: classified as equity under applicable accounting standards</t>
  </si>
  <si>
    <t>of which: classified as liabilities under applicable accounting standards</t>
  </si>
  <si>
    <t>Amount of qualifying items referred to in Article 484 (4) and the related share premium accounts subject to phase out from AT1</t>
  </si>
  <si>
    <t>Qualifying Tier 1 capital included in consolidated AT1 capital (including minority interest not included in row 5) issued by subsidiaries and held by third parties</t>
  </si>
  <si>
    <t>of which: instruments issued by subsidiaries subject to phase-out</t>
  </si>
  <si>
    <t>Additional Tier 1 (AT1) capital before regulatory adjustments</t>
  </si>
  <si>
    <t>Additional Tier 1 (AT1) capital: regulatory adjustments</t>
  </si>
  <si>
    <t>Direct and indirect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</si>
  <si>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</si>
  <si>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</si>
  <si>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of the AT1 instruments of financial sector entities where the institution has a significant investment in those entities (amount above 10% threshold and net of eligible short positions) (negative amount</t>
  </si>
  <si>
    <t>Qualifying T2 deductions that exceed the T2 capital of the institution (negative amount)</t>
  </si>
  <si>
    <t>Total regulatory adjustments to Additional Tier 1 (AT1) capital</t>
  </si>
  <si>
    <t>Additional Tier 1 (AT1) capital</t>
  </si>
  <si>
    <t>Tier 1 capital (T1 = CET1 + AT1)</t>
  </si>
  <si>
    <t>Tier 2 (T2) capital: instruments and provisions</t>
  </si>
  <si>
    <t>Amount of qualifying items referred to in Article 484 (5) and the related share premium accounts subject to phase out from T2</t>
  </si>
  <si>
    <t>Qualifying own funds instruments included in consolidated T2 capital (including minority interest and AT1 instruments not included in rows 5 or 34) issued by subsidiaries and held by third parties</t>
  </si>
  <si>
    <t>Credit risk adjustments</t>
  </si>
  <si>
    <t>Tier 2 (T2) capital before regulatory adjustment</t>
  </si>
  <si>
    <t>Tier 2 (T2) capital: regulatory adjustments</t>
  </si>
  <si>
    <t>Direct and indirect holdings by an institution of own T2 instruments and subordinated loans (negative amount)</t>
  </si>
  <si>
    <t>Holdings of the T2 instruments and subordinated loans of financial sector entities where those entities have reciprocal cross holdings with the institutions designed to inflate artificially the own funds of the institution (negative amount)</t>
  </si>
  <si>
    <t>Direct, indirect and synthetic holdings of the T2 instruments and subordinated loans of financial sector entities where the institution does not have a significant investment in those entities (amount above 10% threshold and net of eligible short positions) (negative amount)</t>
  </si>
  <si>
    <t>Direct, indirect and synthetic holdings of the T2 instruments and subordinated loans of financial sector entities where the institution has a significant investment in those entities (net of eligible short positions) (negative amounts)</t>
  </si>
  <si>
    <t>Total regulatory adjustments to Tier 2 (T2) capital</t>
  </si>
  <si>
    <t>Tier 2 (T2) capital</t>
  </si>
  <si>
    <t>Total capital (TC = T1 + T2)</t>
  </si>
  <si>
    <t>Total risk-weighted assets</t>
  </si>
  <si>
    <t>Capital ratios and buffers</t>
  </si>
  <si>
    <t>Common Equity Tier 1 (as a percentage of total risk exposure amount)</t>
  </si>
  <si>
    <t>Tier 1 (as a percentage of total risk exposure amount)</t>
  </si>
  <si>
    <t>Total capital (as a percentage of total risk exposure amount)</t>
  </si>
  <si>
    <t>Institution-specific buffer requirement (CET1 requirement in accordance with article 92 (1) (a) plus capital conservation and countercyclical buffer requirements plus a systemic risk buffer, plus systemically important institution buffer expressed as a percentage of total risk exposure amount)</t>
  </si>
  <si>
    <t>of which: capital conservation buffer requirement</t>
  </si>
  <si>
    <t>of which: countercyclical buffer requirement</t>
  </si>
  <si>
    <t>of which: systemic risk buffer requirement Common Equity Tier 1 available to meet buffers (as a percentage of risk exposure amount)</t>
  </si>
  <si>
    <t>67a</t>
  </si>
  <si>
    <t>of which: Global Systemically Important Institution (G-SII) or Other Systemically Important Institution (O-SII) buffer</t>
  </si>
  <si>
    <t>Common Equity Tier 1 available to meet buffers (as a percentage of risk exposure amount)</t>
  </si>
  <si>
    <t>[non-relevant in EU regulation]</t>
  </si>
  <si>
    <t>Amounts below the thresholds for deduction (before risk-weighting)</t>
  </si>
  <si>
    <t>Direct and indirect holdings of the capital of financial sector entities where the institution does not have a significant investment in those entities (amount below 10% threshold and net of eligible short positions)</t>
  </si>
  <si>
    <t>Direct and indirect holdings of the CET1 instruments of financial sector entities where the institution has a significant investment in those entities (amount below 10% threshold and net of eligible short positions)</t>
  </si>
  <si>
    <t>Deferred tax assets arising from temporary difference (amount below 10% threshold, net of related tax liability where the conditions in Article 38 (3) are met)</t>
  </si>
  <si>
    <t>Applicable caps on the inclusion of provisions in Tier 2</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</si>
  <si>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</si>
  <si>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</si>
  <si>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</si>
  <si>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</si>
  <si>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</si>
  <si>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phase-out arrangements</t>
  </si>
  <si>
    <t>Amount excluded from CET1 due to cap (excess over cap after redemptions and maturities)</t>
  </si>
  <si>
    <t>Current cap on AT1 instruments subject to phase-out arrangements</t>
  </si>
  <si>
    <t>Amount excluded from AT1 due to cap (excess over cap after redemptions and maturities)</t>
  </si>
  <si>
    <t>Current cap on T2 instruments subject to phase-out arrangements</t>
  </si>
  <si>
    <t>Amount excluded from T2 due to cap (excess over cap after redemptions and maturities)</t>
  </si>
  <si>
    <t>Introduction</t>
  </si>
  <si>
    <t>Table of Contents</t>
  </si>
  <si>
    <t>Portfolio composition disclosures</t>
  </si>
  <si>
    <t>Article 437 – Own funds</t>
  </si>
  <si>
    <t>Article 438 – Capital requirements</t>
  </si>
  <si>
    <t>Article 439 – Exposures to counterparty credit risk</t>
  </si>
  <si>
    <t>Article 440 – Capital buffers</t>
  </si>
  <si>
    <t>Article 442 – Credit risk adjustment</t>
  </si>
  <si>
    <t>Article 443 – Unencumbered assets</t>
  </si>
  <si>
    <t>Article 444 – Use of ECAIs</t>
  </si>
  <si>
    <t>Article 445 – Exposure to market risk</t>
  </si>
  <si>
    <t>Article 447 – Exposure in equities not included in the trading book</t>
  </si>
  <si>
    <t>Article 451 – Leverage ratio</t>
  </si>
  <si>
    <t>Article 452 – Use of the Internal Ratings Based Approach for credit risk</t>
  </si>
  <si>
    <t>Article 453 – Use of credit risk mitigation techniques</t>
  </si>
  <si>
    <t>Liquidity Coverage Ratio (LCR)</t>
  </si>
  <si>
    <t>Capital adequacy requirements for operational risk</t>
  </si>
  <si>
    <t>Counterparty credit risk exposure value</t>
  </si>
  <si>
    <t>Geographical distribution of credit exposures for the calculation of the countercyclical capital buffer</t>
  </si>
  <si>
    <t>Amount of institution-specific countercyclical capital buffer</t>
  </si>
  <si>
    <t>Total and average exposure by exposure type</t>
  </si>
  <si>
    <t>Exposure amount by country</t>
  </si>
  <si>
    <t>Residual maturity per exposure class</t>
  </si>
  <si>
    <t>Impaired and past due exposures per country</t>
  </si>
  <si>
    <t>Credit quality of forborne exposures</t>
  </si>
  <si>
    <t>Credit quality of performing and non-performing exposures by past due days</t>
  </si>
  <si>
    <t>Performing and non-performing exposures and related provisions</t>
  </si>
  <si>
    <t>Collateral obtained by taking possession and execution process</t>
  </si>
  <si>
    <t>Asset encumbrance</t>
  </si>
  <si>
    <t>Collateral received</t>
  </si>
  <si>
    <t>Encumbered assets/collateral received and associated liabilities</t>
  </si>
  <si>
    <t>Information on importance of encumbrance</t>
  </si>
  <si>
    <t>Capital adequacy requirements for market risk</t>
  </si>
  <si>
    <t>Exposure values before and after risk mitigation associated with each credit quality step</t>
  </si>
  <si>
    <t>Equity exposures in the banking book by exposure type</t>
  </si>
  <si>
    <t>Equity exposures in the banking book by position type</t>
  </si>
  <si>
    <t>LRSum</t>
  </si>
  <si>
    <t>LRCom</t>
  </si>
  <si>
    <t>LRSpl</t>
  </si>
  <si>
    <t>LRQua</t>
  </si>
  <si>
    <t>Corporates</t>
  </si>
  <si>
    <t>Retail secured by mortgages</t>
  </si>
  <si>
    <t>Geographical breakdown of PD and LGD for retail mortgages</t>
  </si>
  <si>
    <t>Liquidity Coverage Ratio (average of month-end observations)</t>
  </si>
  <si>
    <t>2a</t>
  </si>
  <si>
    <t>2b</t>
  </si>
  <si>
    <t>Item</t>
  </si>
  <si>
    <t>Amount (€ million)</t>
  </si>
  <si>
    <t>%</t>
  </si>
  <si>
    <t>Agriculture</t>
  </si>
  <si>
    <t>Crop and animal production, hunting and related service activities</t>
  </si>
  <si>
    <t>Other</t>
  </si>
  <si>
    <t>Manufacturing</t>
  </si>
  <si>
    <t>Other, including rubber and plastic products</t>
  </si>
  <si>
    <t>Construction</t>
  </si>
  <si>
    <t>Construction of buildings</t>
  </si>
  <si>
    <t>Wholesale and retail trade</t>
  </si>
  <si>
    <t>Wholesale trade, except of motor vehicles and motorcycles</t>
  </si>
  <si>
    <t>Retail trade, except of motor vehicles and motorcycles</t>
  </si>
  <si>
    <t>Transport and storage</t>
  </si>
  <si>
    <t>Other, including warehousing and support activities for transportation</t>
  </si>
  <si>
    <t>Accommodation and food service activities</t>
  </si>
  <si>
    <t>Other, including accommodation</t>
  </si>
  <si>
    <t>Information and communication</t>
  </si>
  <si>
    <t>Other, including computer programming, consultancy and related activities</t>
  </si>
  <si>
    <t>Real estate activities</t>
  </si>
  <si>
    <t>Professional, scientific and technical activities</t>
  </si>
  <si>
    <t>Legal and accounting activities</t>
  </si>
  <si>
    <t>Activities of head offices, management consultancy activities</t>
  </si>
  <si>
    <t>Other, including other professional, scientific and technical activities</t>
  </si>
  <si>
    <t>Administrative and support service activities</t>
  </si>
  <si>
    <t>Other, including rental and leasing activities</t>
  </si>
  <si>
    <t>Education</t>
  </si>
  <si>
    <t>Human health services and social work activities</t>
  </si>
  <si>
    <t xml:space="preserve">Human health activities </t>
  </si>
  <si>
    <t>Other, including residential care activities</t>
  </si>
  <si>
    <t>Arts, entertainment and recreation</t>
  </si>
  <si>
    <t>Other, including libraries, archives, museums and other cultural activities</t>
  </si>
  <si>
    <t>Other services</t>
  </si>
  <si>
    <t>Other, including activities of membership organisations</t>
  </si>
  <si>
    <t>Financial and insurance activities</t>
  </si>
  <si>
    <t>Trusts, funds and similar financial entities</t>
  </si>
  <si>
    <t>Other credit granting</t>
  </si>
  <si>
    <t>Activities auxiliary to financial services and insurance activities</t>
  </si>
  <si>
    <t>Go back to Table of Contents</t>
  </si>
  <si>
    <t>Gross exposure</t>
  </si>
  <si>
    <t>Net exposure</t>
  </si>
  <si>
    <t>Specific credit risk adjustment</t>
  </si>
  <si>
    <t>Average risk weighting</t>
  </si>
  <si>
    <t>Risk weighting</t>
  </si>
  <si>
    <t>Capital adequacy requirements</t>
  </si>
  <si>
    <t>SA exposure classes</t>
  </si>
  <si>
    <t>Central governments and central banks</t>
  </si>
  <si>
    <t>Regional governments and local authorities</t>
  </si>
  <si>
    <t>International organisations</t>
  </si>
  <si>
    <t>Multilateral development banks</t>
  </si>
  <si>
    <t>Institutions</t>
  </si>
  <si>
    <t>Units in collective investments schemes</t>
  </si>
  <si>
    <t>Retail</t>
  </si>
  <si>
    <t>Secured by mortgages on immovable property</t>
  </si>
  <si>
    <t>Exposures in default</t>
  </si>
  <si>
    <t>Items associated with particularly high risk</t>
  </si>
  <si>
    <t>Covered bonds</t>
  </si>
  <si>
    <t>Equity exposures</t>
  </si>
  <si>
    <t>Other items</t>
  </si>
  <si>
    <t>Total SA</t>
  </si>
  <si>
    <t>F-IRB exposure classes</t>
  </si>
  <si>
    <t>Equities</t>
  </si>
  <si>
    <t>Securitisation positions</t>
  </si>
  <si>
    <t>Total F-IRB</t>
  </si>
  <si>
    <t>A-IRB exposure classes</t>
  </si>
  <si>
    <t>Retail – Secured by real estate property</t>
  </si>
  <si>
    <t>Retail SME</t>
  </si>
  <si>
    <t>Retail non SME</t>
  </si>
  <si>
    <t>Total A-IRB</t>
  </si>
  <si>
    <t>Capital adequacy requirement</t>
  </si>
  <si>
    <t>190% Positions in unlisted equities</t>
  </si>
  <si>
    <t>290% Positions in listed equities</t>
  </si>
  <si>
    <t xml:space="preserve">                                          -   </t>
  </si>
  <si>
    <t>370% All other positions in equity</t>
  </si>
  <si>
    <t>250% Equity positions &gt;10% in financial entities</t>
  </si>
  <si>
    <t>Beta coefficient</t>
  </si>
  <si>
    <t>Average income</t>
  </si>
  <si>
    <t>Corporate finance</t>
  </si>
  <si>
    <t>Trading and sales</t>
  </si>
  <si>
    <t>Retail brokerage</t>
  </si>
  <si>
    <t>Commercial banking</t>
  </si>
  <si>
    <t>Retail banking</t>
  </si>
  <si>
    <t>Payment and settlement</t>
  </si>
  <si>
    <t>3b</t>
  </si>
  <si>
    <t>Gross replacement cost of derivative contracts (only items with a replacement cost greater than nil)</t>
  </si>
  <si>
    <t>Settlement of derivative contracts</t>
  </si>
  <si>
    <t>Add-ons for derivative contracts arising from potential future credit risk</t>
  </si>
  <si>
    <t>Net credit equivalent of derivative contracts</t>
  </si>
  <si>
    <t>General credit risk exposures</t>
  </si>
  <si>
    <t>Trading book exposure</t>
  </si>
  <si>
    <t>Exposure value for SA</t>
  </si>
  <si>
    <t>Exposure value for IRB</t>
  </si>
  <si>
    <t>Sum of long and short position for trading book</t>
  </si>
  <si>
    <t>Value for trading book for internal models</t>
  </si>
  <si>
    <t>010</t>
  </si>
  <si>
    <t>030</t>
  </si>
  <si>
    <t>040</t>
  </si>
  <si>
    <t>Own fund requirements</t>
  </si>
  <si>
    <t>Of which: General credit exposures</t>
  </si>
  <si>
    <t>Own funds requirement weights</t>
  </si>
  <si>
    <t>Of which: trading book exposures</t>
  </si>
  <si>
    <t>Of which: Securitisation exposures</t>
  </si>
  <si>
    <t>Counter-cyclical capital buffer rate</t>
  </si>
  <si>
    <t>Total risk exposure amount</t>
  </si>
  <si>
    <t>institution specific countercyclical buffer rate</t>
  </si>
  <si>
    <t>institution specific countercyclical buffer requirement</t>
  </si>
  <si>
    <t>Exposure class</t>
  </si>
  <si>
    <t>Total exposure amount</t>
  </si>
  <si>
    <t>Average exposure amount</t>
  </si>
  <si>
    <t>Equity positions SA</t>
  </si>
  <si>
    <t>Equity positions IRB</t>
  </si>
  <si>
    <t>Retail IRB</t>
  </si>
  <si>
    <t>Residual maturity (years)</t>
  </si>
  <si>
    <t>Central counterparties</t>
  </si>
  <si>
    <t>Amount of impaired exposures</t>
  </si>
  <si>
    <t>Amount of past due exposures not impaired</t>
  </si>
  <si>
    <t>If practical, the amounts of specific and general credit risk adjustments</t>
  </si>
  <si>
    <t xml:space="preserve">Spain </t>
  </si>
  <si>
    <t>Impaired</t>
  </si>
  <si>
    <t>Past due</t>
  </si>
  <si>
    <t>Impaired and past due</t>
  </si>
  <si>
    <t>Items in default</t>
  </si>
  <si>
    <t>Gross carrying amount/nominal amount of exposures with forbearance measures</t>
  </si>
  <si>
    <t>Accumulated impairment, accumulated negative changes in fair value due to credit risk and provisions</t>
  </si>
  <si>
    <t>Collateral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</si>
  <si>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</si>
  <si>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</si>
  <si>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</si>
  <si>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</si>
  <si>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</si>
  <si>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</si>
  <si>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</si>
  <si>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Loans and advances</t>
  </si>
  <si>
    <t>Central banks</t>
  </si>
  <si>
    <t>General governments</t>
  </si>
  <si>
    <t>Credit institutions</t>
  </si>
  <si>
    <t>Other financial corporations</t>
  </si>
  <si>
    <t>Non-financial corporations</t>
  </si>
  <si>
    <t>Households</t>
  </si>
  <si>
    <t>Debt securities</t>
  </si>
  <si>
    <t>Loan commitments given</t>
  </si>
  <si>
    <t>Gross carrying amount/nominal amount</t>
  </si>
  <si>
    <t>Performing exposures</t>
  </si>
  <si>
    <t>Non-performing exposures</t>
  </si>
  <si>
    <t>Not past due or past due ≤ 30 days</t>
  </si>
  <si>
    <t>Past due &gt; 30 days ≤ 90 days</t>
  </si>
  <si>
    <t>Unlikely to pay that are not past due or are past due ≤ 90 days</t>
  </si>
  <si>
    <t>Past due &gt; 7 years</t>
  </si>
  <si>
    <t xml:space="preserve">      Of which SMEs</t>
  </si>
  <si>
    <t>Off-balance-sheet exposures</t>
  </si>
  <si>
    <t>Accumulated partial write-off</t>
  </si>
  <si>
    <t>Collateral and financial guarantees received</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</si>
  <si>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</si>
  <si>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</si>
  <si>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</si>
  <si>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</si>
  <si>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</si>
  <si>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</si>
  <si>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</si>
  <si>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 xml:space="preserve">          Of which SMEs</t>
  </si>
  <si>
    <t>Value at initial recognition</t>
  </si>
  <si>
    <t>Accumulated negative changes</t>
  </si>
  <si>
    <t>Property, plant and equipment (PP&amp;E)</t>
  </si>
  <si>
    <t>Other than PP&amp;E</t>
  </si>
  <si>
    <t>Carrying amount of encumbered assets</t>
  </si>
  <si>
    <t>Fair value of encumbered assets</t>
  </si>
  <si>
    <t>Carrying amount of unencumbered assets</t>
  </si>
  <si>
    <t>Fair value of unencumbered assets</t>
  </si>
  <si>
    <t>Assets of the reporting institution</t>
  </si>
  <si>
    <t>Loans on demand</t>
  </si>
  <si>
    <t>Equity instruments</t>
  </si>
  <si>
    <t>Loans and advances other than loans on demand</t>
  </si>
  <si>
    <t>Other assets</t>
  </si>
  <si>
    <t>060</t>
  </si>
  <si>
    <t>090</t>
  </si>
  <si>
    <t>Fair value of encumbered collateral received or own debt securities issued</t>
  </si>
  <si>
    <t>Fair value of collateral received or own debt securities issued available for encumbrance</t>
  </si>
  <si>
    <t>Collateral received by the reporting institutions</t>
  </si>
  <si>
    <t>Other collateral received</t>
  </si>
  <si>
    <t>Own debt securities issued other than own covered bonds of ABSs</t>
  </si>
  <si>
    <t>Matching liabilities, contingent liabilities or securities lent</t>
  </si>
  <si>
    <t>Assets, collateral received and own debt securities issued other than covered bonds and ABSs encumbered</t>
  </si>
  <si>
    <t>Carrying amount of selected financial liabilities</t>
  </si>
  <si>
    <t xml:space="preserve">Gross exposure </t>
  </si>
  <si>
    <t>Market risk exposure type</t>
  </si>
  <si>
    <t>Position risk in the trading book</t>
  </si>
  <si>
    <t>Large exposures in the trading book</t>
  </si>
  <si>
    <t>FX risk (all books)</t>
  </si>
  <si>
    <t>Settlement risk (all books)</t>
  </si>
  <si>
    <t>Commodities risk (all books)</t>
  </si>
  <si>
    <t>For those exchange-traded, a comparison to the market price where it is materially different from the fair value</t>
  </si>
  <si>
    <t>Exposure type</t>
  </si>
  <si>
    <t>Balance sheet value</t>
  </si>
  <si>
    <t>Fair value</t>
  </si>
  <si>
    <t>Exchange traded</t>
  </si>
  <si>
    <t>Private equity (sufficiently diversified)</t>
  </si>
  <si>
    <t>Other exposures</t>
  </si>
  <si>
    <t xml:space="preserve"> Applicable Amount </t>
  </si>
  <si>
    <t>Total assets as per published financial statements</t>
  </si>
  <si>
    <t>Adjustment for entities which are consolidated for accounting purposes but are outside the scope of regulatory consolidation</t>
  </si>
  <si>
    <t>(Adjustment for fiduciary assets recognised on the balance sheet pursuant to the applicable accounting framework but excluded from the leverage ratio total exposure measure in accordance with Article 429(13) of Regulation (EU) No 575/2013)</t>
  </si>
  <si>
    <t>Adjustments for derivative financial instruments</t>
  </si>
  <si>
    <t>Adjustment for securities financing transactions (SFTs)</t>
  </si>
  <si>
    <t>Adjustment for off-balance sheet items (i.e. conversion to credit equivalent amounts of off-balance sheet exposures)</t>
  </si>
  <si>
    <t>EU-6a</t>
  </si>
  <si>
    <t>(Adjustment for intragroup exposures excluded from the leverage ratio total exposure measure in accordance with Article 429(7) of Regulation (EU) No 575/2013)</t>
  </si>
  <si>
    <t>EU-6b</t>
  </si>
  <si>
    <t>(Adjustment for exposures excluded from the leverage ratio total exposure measure in accordance with Article 429(14) of Regulation (EU) No 575/2013)</t>
  </si>
  <si>
    <t>Other adjustments</t>
  </si>
  <si>
    <t>Leverage ratio total exposure measure</t>
  </si>
  <si>
    <t>Table 28 LRCom</t>
  </si>
  <si>
    <t xml:space="preserve"> CRR leverage ratio exposure </t>
  </si>
  <si>
    <t>On-balance sheet exposures (excluding derivatives and SFTs)</t>
  </si>
  <si>
    <t>On-balance sheet items (excluding derivatives, SFTs and fiduciary assets, but including collateral)</t>
  </si>
  <si>
    <t>(Asset amounts deducted in determining Tier 1 capital)</t>
  </si>
  <si>
    <t>Total on-balance sheet exposures (excluding derivatives, SFTs and fiduciary assets) (sum of lines 1 and 2)</t>
  </si>
  <si>
    <t>Derivative exposures</t>
  </si>
  <si>
    <t>Replacement cost associated with all derivatives transactions (i.e. net of eligible cash variation margin)</t>
  </si>
  <si>
    <t>Add-on amounts for PFE associated with all derivatives transactions (mark- to-market method)</t>
  </si>
  <si>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</si>
  <si>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</si>
  <si>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</si>
  <si>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</si>
  <si>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</si>
  <si>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</si>
  <si>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</si>
  <si>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derivatives exposures (sum of lines 4 to 10) SFT exposures</t>
  </si>
  <si>
    <t>SFT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</si>
  <si>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</si>
  <si>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</si>
  <si>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</si>
  <si>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</si>
  <si>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Articles 429b(4)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</si>
  <si>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</si>
  <si>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</si>
  <si>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</si>
  <si>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</si>
  <si>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</si>
  <si>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</si>
  <si>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</si>
  <si>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and 18)</t>
  </si>
  <si>
    <t>Exempted exposures in accordance with Article 429(7) and (14) of Regulation (EU) No 575/2013 (on and off balance sheet)</t>
  </si>
  <si>
    <t>EU-19a</t>
  </si>
  <si>
    <t>(Intragroup exposures (solo basis) exempted in accordance with Article 429(7) of Regulation (EU) No 575/2013 (on and off balance sheet))</t>
  </si>
  <si>
    <t>EU-19b</t>
  </si>
  <si>
    <t>(Exposures exempted in accordance with Article 429 (14) of Regulation (EU) No 575/2013 (on and off balance sheet))</t>
  </si>
  <si>
    <t>Capital and total exposure measure</t>
  </si>
  <si>
    <t>Tier 1 capital</t>
  </si>
  <si>
    <t>Leverage ratio total exposure measure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</si>
  <si>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</si>
  <si>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</si>
  <si>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</si>
  <si>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</si>
  <si>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</si>
  <si>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</si>
  <si>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EU-1</t>
  </si>
  <si>
    <t>Total on-balance sheet exposures (excluding derivatives, SFTs, and exempted exposures), of which:</t>
  </si>
  <si>
    <t>EU-2</t>
  </si>
  <si>
    <t>Trading book exposures</t>
  </si>
  <si>
    <t>EU-3</t>
  </si>
  <si>
    <t>Banking book exposures, of which:</t>
  </si>
  <si>
    <t>EU-4</t>
  </si>
  <si>
    <t>EU-5</t>
  </si>
  <si>
    <t>Exposures treated as sovereigns</t>
  </si>
  <si>
    <t>EU-6</t>
  </si>
  <si>
    <t>Exposures to regional governments, MDB, international organisations and PSE not treated as sovereigns</t>
  </si>
  <si>
    <t>EU-7</t>
  </si>
  <si>
    <t>EU-8</t>
  </si>
  <si>
    <t>Secured by mortgages of immovable properties</t>
  </si>
  <si>
    <t>EU-9</t>
  </si>
  <si>
    <t>Retail exposures</t>
  </si>
  <si>
    <t>EU-10</t>
  </si>
  <si>
    <t>Corporate</t>
  </si>
  <si>
    <t>EU-11</t>
  </si>
  <si>
    <t>EU-12</t>
  </si>
  <si>
    <t>Other exposures (eg equity, securitisations, and other non-credit obligation assets)</t>
  </si>
  <si>
    <t>Value</t>
  </si>
  <si>
    <t>Total exposure</t>
  </si>
  <si>
    <t xml:space="preserve">Sum of outstanding loans </t>
  </si>
  <si>
    <t>Exposure values for undrawn commitments</t>
  </si>
  <si>
    <t>Exposure-weighted average risk weight</t>
  </si>
  <si>
    <t>PD</t>
  </si>
  <si>
    <t>Exposure class Retail secured by mortgages</t>
  </si>
  <si>
    <t>Total exposure value (after, where applicable, on or off-balance sheet netting) that is covered — after the application of volatility adjustments — by eligible financial collateral, and other eligible collateral (453 f)</t>
  </si>
  <si>
    <t>Total exposure (after, where applicable, on- or off-balance sheet netting) that is covered by guarantees or credit derivatives (453 g)</t>
  </si>
  <si>
    <t xml:space="preserve">                                                                  </t>
  </si>
  <si>
    <t>Private individuals and medium-sized enterprises</t>
  </si>
  <si>
    <t>items associated with particularly high risk</t>
  </si>
  <si>
    <t>Liquidity buffer</t>
  </si>
  <si>
    <t>Total net cash outflows</t>
  </si>
  <si>
    <t>Liquidity coverage ratio (%)</t>
  </si>
  <si>
    <t>Coupons / dividend</t>
  </si>
  <si>
    <r>
      <t>(</t>
    </r>
    <r>
      <rPr>
        <vertAlign val="superscript"/>
        <sz val="8"/>
        <color theme="3"/>
        <rFont val="Nunito Sans"/>
        <scheme val="minor"/>
      </rPr>
      <t>1</t>
    </r>
    <r>
      <rPr>
        <sz val="8"/>
        <color theme="3"/>
        <rFont val="Nunito Sans"/>
        <scheme val="minor"/>
      </rPr>
      <t>) ‘n/a’ inserted if the question is not applicable</t>
    </r>
  </si>
  <si>
    <r>
      <t> </t>
    </r>
    <r>
      <rPr>
        <sz val="8"/>
        <color theme="3"/>
        <rFont val="Nunito Sans"/>
        <scheme val="minor"/>
      </rPr>
      <t>-</t>
    </r>
  </si>
  <si>
    <t>Past due &gt; 90 days ≤ 180 days</t>
  </si>
  <si>
    <t>Past due &gt; 180 years ≤ 1 year</t>
  </si>
  <si>
    <t>Past due &gt; 1 year ≤ 2 years</t>
  </si>
  <si>
    <t>Past due &gt; 2 years ≤ 5 years</t>
  </si>
  <si>
    <t>Past due &gt; 5 years ≤ 7 years</t>
  </si>
  <si>
    <t>Row 1</t>
  </si>
  <si>
    <t>Row 2</t>
  </si>
  <si>
    <t>Exposure-weighted average</t>
  </si>
  <si>
    <t>€365m</t>
  </si>
  <si>
    <t>Capital adequacy requirement by exposure class at 31/12/2020 (€1,000)</t>
  </si>
  <si>
    <t>United kingdom</t>
  </si>
  <si>
    <t>Norway</t>
  </si>
  <si>
    <t>Total and average exposure by exposure type at 31/12/2020 (€1,000)</t>
  </si>
  <si>
    <t>Public sector entities</t>
  </si>
  <si>
    <t>International organistations</t>
  </si>
  <si>
    <t>Impaired and past due exposures per country at 31/12/2020 (€1,000)</t>
  </si>
  <si>
    <t>fully phased in</t>
  </si>
  <si>
    <t>Public sextor entities</t>
  </si>
  <si>
    <t>Non SA exposure classes</t>
  </si>
  <si>
    <t>A-IRB Retail – Secured by real estate property</t>
  </si>
  <si>
    <t>Equity IRB</t>
  </si>
  <si>
    <t>SEC ERBA Securitisation positions</t>
  </si>
  <si>
    <t>Equity exposure in managment book Kempen Asset Management</t>
  </si>
  <si>
    <t>Credit quality of forborne exposures at 31/12/2020 (€1,000)</t>
  </si>
  <si>
    <t>EL 31-12-2020</t>
  </si>
  <si>
    <t>RL 31-12-2020</t>
  </si>
  <si>
    <t>Expected Loss (EL) and Realised Loss (RL) of EAD for internally modelled retail secured by mortgages</t>
  </si>
  <si>
    <t>Q3 2020</t>
  </si>
  <si>
    <t>Q2 2020</t>
  </si>
  <si>
    <t>Q1 2020</t>
  </si>
  <si>
    <t>€46m</t>
  </si>
  <si>
    <t>€27m</t>
  </si>
  <si>
    <t>€13m</t>
  </si>
  <si>
    <t>Capital adequacy requirement by exposure class at 31/12/2019 (€1,000)</t>
  </si>
  <si>
    <t>Composition of loan portfolio excl. Households</t>
  </si>
  <si>
    <t>Securitisation exposures SEC ERBA</t>
  </si>
  <si>
    <t>Exposure value</t>
  </si>
  <si>
    <t>Impaired and past due exposures by exposure class at 31/12/2020 (€1,000)</t>
  </si>
  <si>
    <t>Asset encumbrance mainly concerns the claims on residential mortgages that are included in secured funding programs. Another important source is participation in the TLTRO III programme. Out of the potential sources of asset encumbrance, the majority of asset encumbrance is generated by the conditional pass through covered bond program. We have asset encumbrance limits in place in our funding planning</t>
  </si>
  <si>
    <t>Equity exposure in managment book Van Lanschot</t>
  </si>
  <si>
    <t>Equity expousure in banking book Van Lanschot Participaties</t>
  </si>
  <si>
    <t>Instruments in assiociates using the equity method (including Bolster)</t>
  </si>
  <si>
    <t>Description of the factors that had an impact on the leverage ratio during the period to which the disclosed leverage ratio refers:
During the reporting period, the leverage ratio decreased, mainly due to an increase in the exposure measure (denominator).</t>
  </si>
  <si>
    <t>(A) Amount (€1,000)</t>
  </si>
  <si>
    <t xml:space="preserve"> IRB equities simple risk weighting method at 31/12/2020 (€1,000)</t>
  </si>
  <si>
    <t>Capital adequacy requirements for operational risk (€1,000)</t>
  </si>
  <si>
    <t>Amount of institution-specific countercyclical capital buffer at 31/12/2020 (€1,000)</t>
  </si>
  <si>
    <t>Asset encumbrance at 31/12/2020 (€1,000)</t>
  </si>
  <si>
    <t>Collateral received at 31/12/2020 (€1,000)</t>
  </si>
  <si>
    <t>Encumbered assets/collateral received and associated liabilities at 31/12/2020 (€1,000)</t>
  </si>
  <si>
    <t>Residual maturity per exposure class at 31/12/2020</t>
  </si>
  <si>
    <t>Capital instruments' main features at 31/12/2020</t>
  </si>
  <si>
    <t>Own funds at 31/12/2020</t>
  </si>
  <si>
    <t>Geographical distribution of credit exposures for the calculation of the countercyclical capital buffer at 31/12/2020 (€1,000)</t>
  </si>
  <si>
    <t>Credit quality of performing and non-performing exposures by past due days at 31/12/2020 (€1,000)</t>
  </si>
  <si>
    <t>Collateral obtained by taking possession and execution process at 31/12/2020 (€1,000)</t>
  </si>
  <si>
    <t>Exposure values before and after risk mitigation associated with each credit quality step (€1,000)</t>
  </si>
  <si>
    <t>Capital adequacy requirements for market risk at 31/12/2020 (€1,000)</t>
  </si>
  <si>
    <t>Equity exposures in the banking book by exposure type at 31/12/2020 (€1,000)</t>
  </si>
  <si>
    <t>Amount (€1,000)</t>
  </si>
  <si>
    <t>Equity exposures in the banking book by position type at 31/12/2020</t>
  </si>
  <si>
    <t>LRSum at 31/12/2020 (€1,000)</t>
  </si>
  <si>
    <t>LRCom at 31/12/2020 (€1,000)</t>
  </si>
  <si>
    <t>LRSpl at 31/12/2020 (€1,000)</t>
  </si>
  <si>
    <t>Geographical breakdown of PD and LGD at 31/12/2020</t>
  </si>
  <si>
    <t>LGD</t>
  </si>
  <si>
    <t>Value (€1,000)</t>
  </si>
  <si>
    <t>Retail secured by mortgages at 31/12/2020</t>
  </si>
  <si>
    <t>LRQua at 31/12/2020</t>
  </si>
  <si>
    <t>Capital adequacy requirement by exposure class at 31/12/2020</t>
  </si>
  <si>
    <t>Capital adequacy requirement by exposure class at 31/12/2019</t>
  </si>
  <si>
    <t>IRB equities simple risk weighting method</t>
  </si>
  <si>
    <t>Q4 2020</t>
  </si>
  <si>
    <t>Liquidity Coverage Ratio (average of month-end observations) (€1,000)</t>
  </si>
  <si>
    <t>Agency services</t>
  </si>
  <si>
    <t>Counterparty credit risk exposure value at 31/12/2020 (€1,000)</t>
  </si>
  <si>
    <t>Description of the processes used to manage the risk of excessive leverage:
Van Lanschot Kempen's leverage ratio is well in excess of the minimum Basel requirement of 3%. ALCO monitors the leverage risk incurred by Van Lanschot Kempen.</t>
  </si>
  <si>
    <t>Impact of credit risk mitigation techniques of SA at 31/12/2020 (€1,000)</t>
  </si>
  <si>
    <t>For SA</t>
  </si>
  <si>
    <t>Impact of credit risk mitigation techniques of SA</t>
  </si>
  <si>
    <t>Our Pillar 3 disclosures take the form of a main document and an appendix. The appendix provides additional information about the risks we incur and the way we manage these risks. The tables included in the appendix do not align well with the tabular approach taken in the main document. The Pillar 3 disclosures are intended as an additional source of information to the annual report. Please note that our Pillar 3 disclosures have not been audited by our external auditor.</t>
  </si>
  <si>
    <t>Impaired and past due exposures per exposure class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</si>
</sst>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_ ;_ * \-#,##0_ ;_ * &quot;-&quot;_ ;_ @_ "/>
    <numFmt numFmtId="165" formatCode="_ &quot;€&quot;\ * #,##0.00_ ;_ &quot;€&quot;\ * \-#,##0.00_ ;_ &quot;€&quot;\ * &quot;-&quot;??_ ;_ @_ "/>
    <numFmt numFmtId="166" formatCode="_ * #,##0.00_ ;_ * \-#,##0.00_ ;_ * &quot;-&quot;??_ ;_ @_ "/>
    <numFmt numFmtId="167" formatCode="_ * #,##0.0_ ;_ * \-#,##0.0_ ;_ * &quot;-&quot;?_ ;_ @_ "/>
    <numFmt numFmtId="168" formatCode="#,##0.0"/>
    <numFmt numFmtId="169" formatCode="_ * #,##0_ ;_ * \-#,##0_ ;_ * &quot;-&quot;??_ ;_ @_ "/>
    <numFmt numFmtId="170" formatCode="0.0%"/>
    <numFmt numFmtId="171" formatCode="dd\/mm\/yyyy;@"/>
    <numFmt numFmtId="172" formatCode="_-* #,##0.00_-;_-* #,##0.00\-;_-* &quot;-&quot;??_-;_-@_-"/>
    <numFmt numFmtId="173" formatCode="dd\/mm\/yyyy"/>
    <numFmt numFmtId="174" formatCode="[$-809]dd\ mmmm\ yyyy;@"/>
  </numFmts>
  <fonts count="58" x14ac:knownFonts="1">
    <font>
      <sz val="11"/>
      <color theme="1"/>
      <name val="Nunito Sans"/>
      <family val="2"/>
      <scheme val="minor"/>
    </font>
    <font>
      <sz val="11"/>
      <color theme="1"/>
      <name val="Nunito Sans"/>
      <family val="2"/>
      <scheme val="minor"/>
    </font>
    <font>
      <b/>
      <sz val="8"/>
      <color theme="0"/>
      <name val="Nunito Sans"/>
    </font>
    <font>
      <sz val="10"/>
      <color theme="0"/>
      <name val="Nunito Sans"/>
    </font>
    <font>
      <sz val="8"/>
      <name val="Nunito Sans"/>
    </font>
    <font>
      <b/>
      <vertAlign val="superscript"/>
      <sz val="8"/>
      <color theme="0"/>
      <name val="Nunito Sans"/>
    </font>
    <font>
      <sz val="10"/>
      <color rgb="FFFF0000"/>
      <name val="Nunito Sans"/>
    </font>
    <font>
      <sz val="8"/>
      <color rgb="FFFF0000"/>
      <name val="Nunito Sans"/>
    </font>
    <font>
      <b/>
      <sz val="8"/>
      <color rgb="FFFF0000"/>
      <name val="Nunito Sans"/>
    </font>
    <font>
      <sz val="8"/>
      <color theme="1"/>
      <name val="Nunito Sans"/>
      <scheme val="minor"/>
    </font>
    <font>
      <sz val="11"/>
      <color theme="1"/>
      <name val="Nunito Sans"/>
      <scheme val="minor"/>
    </font>
    <font>
      <sz val="8"/>
      <color rgb="FFFFFFFF"/>
      <name val="Nunito Sans"/>
      <scheme val="minor"/>
    </font>
    <font>
      <sz val="8"/>
      <color rgb="FF000000"/>
      <name val="Nunito Sans"/>
      <scheme val="minor"/>
    </font>
    <font>
      <b/>
      <sz val="10"/>
      <color theme="0"/>
      <name val="Nunito Sans"/>
    </font>
    <font>
      <b/>
      <sz val="11"/>
      <color theme="3"/>
      <name val="Nunito Sans"/>
      <scheme val="minor"/>
    </font>
    <font>
      <b/>
      <sz val="16"/>
      <color theme="0"/>
      <name val="Nunito Sans"/>
    </font>
    <font>
      <b/>
      <sz val="16"/>
      <color theme="0"/>
      <name val="Nunito Sans"/>
      <scheme val="minor"/>
    </font>
    <font>
      <u/>
      <sz val="11"/>
      <color theme="10"/>
      <name val="Nunito Sans"/>
      <family val="2"/>
      <scheme val="minor"/>
    </font>
    <font>
      <sz val="9"/>
      <color rgb="FFFFFFFF"/>
      <name val="Nunito Sans"/>
      <scheme val="minor"/>
    </font>
    <font>
      <sz val="8"/>
      <color theme="1"/>
      <name val="Nunito Sans"/>
      <family val="2"/>
      <scheme val="minor"/>
    </font>
    <font>
      <sz val="9"/>
      <color rgb="FF000000"/>
      <name val="Nunito Sans"/>
      <scheme val="minor"/>
    </font>
    <font>
      <b/>
      <sz val="9"/>
      <color rgb="FF000000"/>
      <name val="Nunito Sans"/>
      <scheme val="minor"/>
    </font>
    <font>
      <b/>
      <sz val="8"/>
      <color theme="3"/>
      <name val="Nunito Sans"/>
    </font>
    <font>
      <b/>
      <sz val="8"/>
      <color theme="0"/>
      <name val="Nunito Sans"/>
      <scheme val="minor"/>
    </font>
    <font>
      <u/>
      <sz val="11"/>
      <color theme="0"/>
      <name val="Nunito Sans"/>
      <family val="2"/>
      <scheme val="minor"/>
    </font>
    <font>
      <b/>
      <sz val="9"/>
      <color rgb="FF00585B"/>
      <name val="Nunito Sans"/>
      <scheme val="minor"/>
    </font>
    <font>
      <sz val="9"/>
      <color rgb="FF00585B"/>
      <name val="Nunito Sans"/>
      <scheme val="minor"/>
    </font>
    <font>
      <sz val="9"/>
      <name val="Nunito Sans"/>
      <scheme val="minor"/>
    </font>
    <font>
      <b/>
      <sz val="9"/>
      <color theme="3"/>
      <name val="Nunito Sans"/>
      <scheme val="minor"/>
    </font>
    <font>
      <b/>
      <sz val="10"/>
      <color theme="3"/>
      <name val="Nunito Sans"/>
    </font>
    <font>
      <sz val="9"/>
      <color theme="0"/>
      <name val="Nunito Sans"/>
      <scheme val="minor"/>
    </font>
    <font>
      <sz val="11"/>
      <color theme="0"/>
      <name val="Nunito Sans"/>
      <scheme val="minor"/>
    </font>
    <font>
      <sz val="8"/>
      <name val="Nunito Sans"/>
      <family val="2"/>
      <scheme val="minor"/>
    </font>
    <font>
      <b/>
      <sz val="10"/>
      <color rgb="FFFFFFFF"/>
      <name val="Nunito Sans"/>
      <scheme val="minor"/>
    </font>
    <font>
      <b/>
      <sz val="8"/>
      <color rgb="FFFFFFFF"/>
      <name val="Nunito Sans"/>
      <scheme val="minor"/>
    </font>
    <font>
      <b/>
      <sz val="8"/>
      <color rgb="FF00585B"/>
      <name val="Nunito Sans"/>
      <scheme val="minor"/>
    </font>
    <font>
      <sz val="8"/>
      <color theme="0"/>
      <name val="Nunito Sans"/>
    </font>
    <font>
      <sz val="8"/>
      <color theme="3"/>
      <name val="Nunito Sans"/>
    </font>
    <font>
      <b/>
      <sz val="9"/>
      <color theme="0"/>
      <name val="Nunito Sans"/>
    </font>
    <font>
      <sz val="8"/>
      <color theme="3"/>
      <name val="Nunito Sans"/>
      <scheme val="minor"/>
    </font>
    <font>
      <vertAlign val="superscript"/>
      <sz val="8"/>
      <color theme="3"/>
      <name val="Nunito Sans"/>
      <scheme val="minor"/>
    </font>
    <font>
      <sz val="9"/>
      <color theme="3"/>
      <name val="Nunito Sans"/>
      <scheme val="minor"/>
    </font>
    <font>
      <sz val="11"/>
      <color theme="3"/>
      <name val="Nunito Sans"/>
      <scheme val="minor"/>
    </font>
    <font>
      <sz val="8"/>
      <color theme="0"/>
      <name val="Nunito Sans"/>
      <scheme val="minor"/>
    </font>
    <font>
      <b/>
      <sz val="8"/>
      <color theme="3"/>
      <name val="Nunito Sans"/>
      <scheme val="minor"/>
    </font>
    <font>
      <sz val="8"/>
      <color theme="0"/>
      <name val="Nunito Sans"/>
      <family val="2"/>
      <scheme val="minor"/>
    </font>
    <font>
      <u/>
      <sz val="8"/>
      <color theme="10"/>
      <name val="Nunito Sans"/>
      <scheme val="minor"/>
    </font>
    <font>
      <sz val="8"/>
      <color theme="3"/>
      <name val="Nunito Sans"/>
      <family val="2"/>
      <scheme val="minor"/>
    </font>
    <font>
      <u/>
      <sz val="8"/>
      <color theme="10"/>
      <name val="Nunito Sans"/>
      <family val="2"/>
      <scheme val="minor"/>
    </font>
    <font>
      <sz val="10"/>
      <name val="Arial"/>
      <family val="2"/>
    </font>
    <font>
      <b/>
      <sz val="8"/>
      <name val="Nunito Sans"/>
    </font>
    <font>
      <sz val="11"/>
      <color theme="8" tint="0.79998168889431442"/>
      <name val="Nunito Sans"/>
      <scheme val="minor"/>
    </font>
    <font>
      <b/>
      <sz val="9"/>
      <color rgb="FFFFFFFF"/>
      <name val="Nunito Sans"/>
      <scheme val="minor"/>
    </font>
    <font>
      <sz val="9"/>
      <color theme="1"/>
      <name val="Nunito Sans"/>
      <scheme val="minor"/>
    </font>
    <font>
      <u/>
      <sz val="9"/>
      <color theme="0"/>
      <name val="Nunito Sans"/>
      <family val="2"/>
      <scheme val="minor"/>
    </font>
    <font>
      <sz val="9"/>
      <color theme="1"/>
      <name val="Nunito Sans"/>
      <family val="2"/>
      <scheme val="minor"/>
    </font>
    <font>
      <sz val="8"/>
      <name val="Nunito Sans"/>
      <scheme val="minor"/>
    </font>
    <font>
      <sz val="10"/>
      <color theme="3"/>
      <name val="Nunito Sans"/>
      <family val="2"/>
      <scheme val="minor"/>
    </font>
  </fonts>
  <fills count="8">
    <fill>
      <patternFill patternType="none"/>
    </fill>
    <fill>
      <patternFill patternType="gray125"/>
    </fill>
    <fill>
      <patternFill patternType="solid">
        <fgColor rgb="FF00585B"/>
        <bgColor indexed="64"/>
      </patternFill>
    </fill>
    <fill>
      <patternFill patternType="solid">
        <fgColor rgb="FFFFFFFF"/>
        <bgColor indexed="64"/>
      </patternFill>
    </fill>
    <fill>
      <patternFill patternType="solid">
        <fgColor theme="2" tint="-0.14999847407452621"/>
        <bgColor indexed="64"/>
      </patternFill>
    </fill>
    <fill>
      <patternFill patternType="solid">
        <fgColor theme="3"/>
        <bgColor indexed="64"/>
      </patternFill>
    </fill>
    <fill>
      <patternFill patternType="solid">
        <fgColor theme="8" tint="0.79998168889431442"/>
        <bgColor indexed="64"/>
      </patternFill>
    </fill>
    <fill>
      <patternFill patternType="solid">
        <fgColor theme="0"/>
        <bgColor indexed="64"/>
      </patternFill>
    </fill>
  </fills>
  <borders count="35">
    <border>
      <left/>
      <right/>
      <top/>
      <bottom/>
      <diagonal/>
    </border>
    <border>
      <left/>
      <right/>
      <top/>
      <bottom style="thin">
        <color theme="3"/>
      </bottom>
      <diagonal/>
    </border>
    <border>
      <left/>
      <right/>
      <top style="thin">
        <color theme="3"/>
      </top>
      <bottom style="thin">
        <color theme="3"/>
      </bottom>
      <diagonal/>
    </border>
    <border>
      <left/>
      <right/>
      <top style="thin">
        <color theme="3"/>
      </top>
      <bottom/>
      <diagonal/>
    </border>
    <border>
      <left/>
      <right/>
      <top/>
      <bottom style="thin">
        <color theme="8" tint="0.79998168889431442"/>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right style="thin">
        <color theme="8" tint="0.79998168889431442"/>
      </right>
      <top style="thin">
        <color theme="8" tint="0.79998168889431442"/>
      </top>
      <bottom style="thin">
        <color theme="8" tint="0.79998168889431442"/>
      </bottom>
      <diagonal/>
    </border>
    <border>
      <left/>
      <right style="thin">
        <color theme="8" tint="0.79998168889431442"/>
      </right>
      <top/>
      <bottom/>
      <diagonal/>
    </border>
    <border>
      <left/>
      <right style="thin">
        <color theme="8" tint="0.79998168889431442"/>
      </right>
      <top/>
      <bottom style="thin">
        <color theme="8" tint="0.79998168889431442"/>
      </bottom>
      <diagonal/>
    </border>
    <border>
      <left/>
      <right/>
      <top style="thin">
        <color theme="8" tint="0.79998168889431442"/>
      </top>
      <bottom/>
      <diagonal/>
    </border>
    <border>
      <left/>
      <right/>
      <top style="thin">
        <color theme="8" tint="0.79998168889431442"/>
      </top>
      <bottom style="thin">
        <color theme="8" tint="0.79998168889431442"/>
      </bottom>
      <diagonal/>
    </border>
    <border>
      <left/>
      <right style="thin">
        <color theme="8" tint="0.79998168889431442"/>
      </right>
      <top style="thin">
        <color theme="8" tint="0.79998168889431442"/>
      </top>
      <bottom/>
      <diagonal/>
    </border>
    <border>
      <left style="thin">
        <color theme="3"/>
      </left>
      <right/>
      <top/>
      <bottom/>
      <diagonal/>
    </border>
    <border>
      <left style="thin">
        <color theme="3"/>
      </left>
      <right/>
      <top style="thin">
        <color theme="3"/>
      </top>
      <bottom/>
      <diagonal/>
    </border>
    <border>
      <left style="thin">
        <color theme="3"/>
      </left>
      <right/>
      <top/>
      <bottom style="thin">
        <color theme="3"/>
      </bottom>
      <diagonal/>
    </border>
    <border>
      <left style="thin">
        <color theme="3"/>
      </left>
      <right/>
      <top style="thin">
        <color theme="3"/>
      </top>
      <bottom style="thin">
        <color theme="3"/>
      </bottom>
      <diagonal/>
    </border>
    <border>
      <left/>
      <right style="thin">
        <color theme="3"/>
      </right>
      <top/>
      <bottom/>
      <diagonal/>
    </border>
    <border>
      <left/>
      <right style="thin">
        <color theme="3"/>
      </right>
      <top/>
      <bottom style="thin">
        <color theme="3"/>
      </bottom>
      <diagonal/>
    </border>
    <border>
      <left/>
      <right style="thin">
        <color theme="3"/>
      </right>
      <top style="thin">
        <color theme="3"/>
      </top>
      <bottom style="thin">
        <color theme="3"/>
      </bottom>
      <diagonal/>
    </border>
    <border>
      <left style="thin">
        <color theme="3"/>
      </left>
      <right style="thin">
        <color theme="3"/>
      </right>
      <top/>
      <bottom/>
      <diagonal/>
    </border>
    <border>
      <left style="thin">
        <color theme="3"/>
      </left>
      <right style="thin">
        <color theme="3"/>
      </right>
      <top/>
      <bottom style="thin">
        <color theme="3"/>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diagonal/>
    </border>
    <border>
      <left/>
      <right style="thin">
        <color theme="3"/>
      </right>
      <top style="thin">
        <color theme="3"/>
      </top>
      <bottom/>
      <diagonal/>
    </border>
    <border>
      <left style="thin">
        <color theme="8" tint="0.79998168889431442"/>
      </left>
      <right/>
      <top/>
      <bottom/>
      <diagonal/>
    </border>
    <border>
      <left style="thin">
        <color theme="8" tint="0.79998168889431442"/>
      </left>
      <right style="thin">
        <color theme="8" tint="0.79998168889431442"/>
      </right>
      <top/>
      <bottom/>
      <diagonal/>
    </border>
    <border>
      <left style="thin">
        <color theme="8" tint="0.79998168889431442"/>
      </left>
      <right/>
      <top style="thin">
        <color theme="8" tint="0.79998168889431442"/>
      </top>
      <bottom/>
      <diagonal/>
    </border>
    <border>
      <left style="thin">
        <color theme="8" tint="0.79998168889431442"/>
      </left>
      <right style="thin">
        <color theme="8" tint="0.79998168889431442"/>
      </right>
      <top/>
      <bottom style="thin">
        <color theme="8" tint="0.79998168889431442"/>
      </bottom>
      <diagonal/>
    </border>
    <border>
      <left style="thin">
        <color theme="3"/>
      </left>
      <right/>
      <top style="thin">
        <color theme="8" tint="0.79998168889431442"/>
      </top>
      <bottom/>
      <diagonal/>
    </border>
    <border>
      <left/>
      <right style="thin">
        <color theme="3"/>
      </right>
      <top style="thin">
        <color theme="8" tint="0.79998168889431442"/>
      </top>
      <bottom/>
      <diagonal/>
    </border>
    <border>
      <left/>
      <right style="thin">
        <color theme="8" tint="0.79998168889431442"/>
      </right>
      <top/>
      <bottom style="thin">
        <color theme="0"/>
      </bottom>
      <diagonal/>
    </border>
    <border>
      <left/>
      <right style="thin">
        <color theme="0"/>
      </right>
      <top/>
      <bottom/>
      <diagonal/>
    </border>
    <border>
      <left/>
      <right style="thin">
        <color theme="8" tint="0.79998168889431442"/>
      </right>
      <top/>
      <bottom style="thin">
        <color theme="3"/>
      </bottom>
      <diagonal/>
    </border>
    <border>
      <left/>
      <right/>
      <top/>
      <bottom style="thin">
        <color theme="0"/>
      </bottom>
      <diagonal/>
    </border>
    <border>
      <left style="thin">
        <color theme="8" tint="0.79998168889431442"/>
      </left>
      <right/>
      <top/>
      <bottom style="thin">
        <color theme="3"/>
      </bottom>
      <diagonal/>
    </border>
  </borders>
  <cellStyleXfs count="6">
    <xf numFmtId="0" fontId="0" fillId="0" borderId="0"/>
    <xf numFmtId="9" fontId="1" fillId="0" borderId="0" applyFont="0" applyFill="0" applyBorder="0" applyAlignment="0" applyProtection="0"/>
    <xf numFmtId="0" fontId="17" fillId="0" borderId="0" applyNumberFormat="0" applyFill="0" applyBorder="0" applyAlignment="0" applyProtection="0"/>
    <xf numFmtId="172" fontId="49"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cellStyleXfs>
  <cellXfs count="438">
    <xf numFmtId="0" fontId="0" fillId="0" borderId="0" xfId="0"/>
    <xf numFmtId="167" fontId="7" fillId="0" borderId="0" xfId="0" applyNumberFormat="1" applyFont="1" applyFill="1" applyBorder="1"/>
    <xf numFmtId="0" fontId="0" fillId="0" borderId="0" xfId="0" applyAlignment="1">
      <alignment horizontal="left"/>
    </xf>
    <xf numFmtId="0" fontId="9" fillId="0" borderId="0" xfId="0" applyFont="1" applyAlignment="1">
      <alignment horizontal="left"/>
    </xf>
    <xf numFmtId="0" fontId="10" fillId="0" borderId="0" xfId="0" applyFont="1"/>
    <xf numFmtId="0" fontId="0" fillId="0" borderId="0" xfId="0" applyAlignment="1">
      <alignment horizontal="right" vertical="center"/>
    </xf>
    <xf numFmtId="0" fontId="0" fillId="0" borderId="0" xfId="0" applyAlignment="1">
      <alignment vertical="center"/>
    </xf>
    <xf numFmtId="0" fontId="0" fillId="0" borderId="0" xfId="0" applyAlignment="1">
      <alignment horizontal="center"/>
    </xf>
    <xf numFmtId="0" fontId="6" fillId="0" borderId="0" xfId="0" applyFont="1" applyFill="1" applyBorder="1" applyAlignment="1">
      <alignment horizontal="left"/>
    </xf>
    <xf numFmtId="0" fontId="7" fillId="0" borderId="0" xfId="0" applyFont="1" applyFill="1" applyBorder="1" applyAlignment="1">
      <alignment vertical="center" wrapText="1"/>
    </xf>
    <xf numFmtId="167" fontId="8"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7" fontId="7" fillId="0" borderId="0" xfId="0" applyNumberFormat="1" applyFont="1" applyFill="1" applyBorder="1" applyAlignment="1">
      <alignment vertical="center" wrapText="1"/>
    </xf>
    <xf numFmtId="167" fontId="6" fillId="0" borderId="0" xfId="0" applyNumberFormat="1" applyFont="1" applyFill="1" applyBorder="1" applyAlignment="1">
      <alignment vertical="center" wrapText="1"/>
    </xf>
    <xf numFmtId="0" fontId="0" fillId="0" borderId="0" xfId="0" applyAlignment="1">
      <alignment vertical="center" wrapText="1"/>
    </xf>
    <xf numFmtId="0" fontId="4" fillId="0" borderId="0" xfId="0" applyFont="1" applyBorder="1" applyAlignment="1">
      <alignment vertical="center" wrapText="1"/>
    </xf>
    <xf numFmtId="0" fontId="9" fillId="0" borderId="0" xfId="0" applyFont="1" applyAlignment="1">
      <alignment horizontal="left" vertical="center"/>
    </xf>
    <xf numFmtId="0" fontId="6" fillId="0" borderId="0" xfId="0" applyFont="1" applyFill="1" applyBorder="1" applyAlignment="1">
      <alignment horizontal="left" vertical="center"/>
    </xf>
    <xf numFmtId="0" fontId="0" fillId="0" borderId="0" xfId="0" applyAlignment="1">
      <alignment horizontal="left" vertical="center"/>
    </xf>
    <xf numFmtId="0" fontId="0" fillId="4" borderId="0" xfId="0" applyFill="1"/>
    <xf numFmtId="0" fontId="0" fillId="0" borderId="0" xfId="0" applyFill="1"/>
    <xf numFmtId="0" fontId="14" fillId="0" borderId="0" xfId="0" applyFont="1" applyFill="1"/>
    <xf numFmtId="0" fontId="13" fillId="4" borderId="0" xfId="0" applyFont="1" applyFill="1" applyAlignment="1">
      <alignment vertical="center" wrapText="1"/>
    </xf>
    <xf numFmtId="0" fontId="15" fillId="2" borderId="0" xfId="0" applyFont="1" applyFill="1" applyAlignment="1">
      <alignment vertical="center" wrapText="1"/>
    </xf>
    <xf numFmtId="0" fontId="23" fillId="5" borderId="0" xfId="0" applyFont="1" applyFill="1" applyAlignment="1">
      <alignment horizontal="left" vertical="center"/>
    </xf>
    <xf numFmtId="0" fontId="0" fillId="5" borderId="0" xfId="0" applyFill="1" applyAlignment="1">
      <alignment horizontal="right" vertical="center"/>
    </xf>
    <xf numFmtId="0" fontId="18" fillId="2" borderId="0" xfId="0" applyFont="1" applyFill="1" applyAlignment="1">
      <alignment vertical="center"/>
    </xf>
    <xf numFmtId="0" fontId="18" fillId="0" borderId="0" xfId="0" applyFont="1" applyFill="1" applyAlignment="1">
      <alignment vertical="center"/>
    </xf>
    <xf numFmtId="0" fontId="22" fillId="0" borderId="0" xfId="0" applyFont="1" applyFill="1" applyBorder="1" applyAlignment="1">
      <alignment vertical="center" wrapText="1"/>
    </xf>
    <xf numFmtId="0" fontId="2" fillId="2" borderId="0" xfId="0" applyFont="1" applyFill="1" applyBorder="1" applyAlignment="1">
      <alignment vertical="center" wrapText="1"/>
    </xf>
    <xf numFmtId="0" fontId="2" fillId="2" borderId="0" xfId="0" applyFont="1" applyFill="1" applyBorder="1" applyAlignment="1">
      <alignment horizontal="center" vertical="center" wrapText="1"/>
    </xf>
    <xf numFmtId="0" fontId="20" fillId="0" borderId="0" xfId="0" applyFont="1" applyFill="1" applyBorder="1" applyAlignment="1">
      <alignment vertical="center"/>
    </xf>
    <xf numFmtId="3" fontId="26" fillId="0" borderId="0" xfId="0" applyNumberFormat="1" applyFont="1" applyFill="1" applyBorder="1" applyAlignment="1">
      <alignment horizontal="right" vertical="center"/>
    </xf>
    <xf numFmtId="0" fontId="10" fillId="0" borderId="0" xfId="0" applyFont="1" applyFill="1" applyBorder="1"/>
    <xf numFmtId="0" fontId="26" fillId="0" borderId="0" xfId="0" applyFont="1" applyFill="1" applyBorder="1" applyAlignment="1">
      <alignment horizontal="right" vertical="center"/>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26" fillId="0" borderId="0" xfId="0" applyFont="1" applyFill="1" applyBorder="1" applyAlignment="1">
      <alignment horizontal="right" vertical="center" wrapText="1"/>
    </xf>
    <xf numFmtId="0" fontId="26" fillId="0" borderId="0" xfId="0" applyFont="1" applyFill="1" applyBorder="1" applyAlignment="1">
      <alignment vertical="center" wrapText="1"/>
    </xf>
    <xf numFmtId="0" fontId="30" fillId="0" borderId="0" xfId="0" applyFont="1" applyFill="1" applyBorder="1" applyAlignment="1">
      <alignment vertical="center"/>
    </xf>
    <xf numFmtId="3" fontId="30" fillId="0" borderId="0" xfId="0" applyNumberFormat="1" applyFont="1" applyFill="1" applyBorder="1" applyAlignment="1">
      <alignment horizontal="right" vertical="center"/>
    </xf>
    <xf numFmtId="9" fontId="30" fillId="0" borderId="0" xfId="0" applyNumberFormat="1" applyFont="1" applyFill="1" applyBorder="1" applyAlignment="1">
      <alignment horizontal="right" vertical="center"/>
    </xf>
    <xf numFmtId="0" fontId="31" fillId="0" borderId="0" xfId="0" applyFont="1" applyFill="1" applyBorder="1"/>
    <xf numFmtId="0" fontId="31" fillId="0" borderId="0" xfId="0" applyFont="1" applyFill="1" applyBorder="1" applyAlignment="1">
      <alignment vertical="center"/>
    </xf>
    <xf numFmtId="3" fontId="18" fillId="0" borderId="0" xfId="0" applyNumberFormat="1" applyFont="1" applyFill="1" applyBorder="1" applyAlignment="1">
      <alignment horizontal="right" vertical="center"/>
    </xf>
    <xf numFmtId="3" fontId="20" fillId="0" borderId="0" xfId="0" applyNumberFormat="1" applyFont="1" applyFill="1" applyBorder="1" applyAlignment="1">
      <alignment horizontal="right" vertical="center"/>
    </xf>
    <xf numFmtId="0" fontId="25" fillId="0" borderId="0" xfId="0" applyFont="1" applyFill="1" applyBorder="1" applyAlignment="1">
      <alignment vertical="center"/>
    </xf>
    <xf numFmtId="0" fontId="34" fillId="2" borderId="0" xfId="0" applyFont="1" applyFill="1" applyBorder="1" applyAlignment="1">
      <alignment horizontal="left" vertical="center"/>
    </xf>
    <xf numFmtId="0" fontId="11" fillId="2" borderId="0" xfId="0" applyFont="1" applyFill="1" applyAlignment="1">
      <alignment horizontal="center" vertical="center" wrapText="1"/>
    </xf>
    <xf numFmtId="3" fontId="28" fillId="0" borderId="0" xfId="0" applyNumberFormat="1" applyFont="1" applyFill="1" applyBorder="1" applyAlignment="1">
      <alignment horizontal="right" vertical="center"/>
    </xf>
    <xf numFmtId="0" fontId="4" fillId="0" borderId="0" xfId="0" applyFont="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2" fillId="0" borderId="0" xfId="0" applyFont="1" applyFill="1" applyBorder="1" applyAlignment="1">
      <alignment vertical="center" wrapText="1"/>
    </xf>
    <xf numFmtId="0" fontId="13" fillId="0" borderId="0" xfId="0" applyFont="1" applyFill="1" applyAlignment="1">
      <alignment horizontal="left" vertical="center" wrapText="1"/>
    </xf>
    <xf numFmtId="0" fontId="18" fillId="0" borderId="0" xfId="0" applyFont="1" applyFill="1" applyBorder="1" applyAlignment="1">
      <alignment horizontal="center" vertical="center" wrapText="1"/>
    </xf>
    <xf numFmtId="0" fontId="18" fillId="0" borderId="0" xfId="0" applyFont="1" applyFill="1" applyBorder="1" applyAlignment="1">
      <alignment horizontal="right" vertical="center" wrapText="1"/>
    </xf>
    <xf numFmtId="0" fontId="21" fillId="0" borderId="0" xfId="0" applyFont="1" applyFill="1" applyBorder="1" applyAlignment="1">
      <alignment vertical="center"/>
    </xf>
    <xf numFmtId="3" fontId="25" fillId="0" borderId="0" xfId="0" applyNumberFormat="1" applyFont="1" applyFill="1" applyBorder="1" applyAlignment="1">
      <alignment horizontal="right" vertical="center"/>
    </xf>
    <xf numFmtId="0" fontId="25" fillId="0" borderId="0" xfId="0" applyFont="1" applyFill="1" applyBorder="1" applyAlignment="1">
      <alignment horizontal="right" vertical="center"/>
    </xf>
    <xf numFmtId="0" fontId="33" fillId="2" borderId="0" xfId="0" applyFont="1" applyFill="1" applyAlignment="1">
      <alignment vertical="center"/>
    </xf>
    <xf numFmtId="3" fontId="27" fillId="0" borderId="0" xfId="0" applyNumberFormat="1" applyFont="1" applyFill="1" applyBorder="1" applyAlignment="1">
      <alignment vertical="center"/>
    </xf>
    <xf numFmtId="0" fontId="27" fillId="0" borderId="0" xfId="0" applyFont="1" applyFill="1" applyBorder="1" applyAlignment="1">
      <alignment vertical="center"/>
    </xf>
    <xf numFmtId="0" fontId="18" fillId="0" borderId="0" xfId="0" applyFont="1" applyFill="1" applyAlignment="1">
      <alignment vertical="center"/>
    </xf>
    <xf numFmtId="0" fontId="18" fillId="0" borderId="0" xfId="0" applyFont="1" applyFill="1" applyAlignment="1">
      <alignment vertical="center" wrapText="1"/>
    </xf>
    <xf numFmtId="0" fontId="2" fillId="2" borderId="0" xfId="0" applyFont="1" applyFill="1" applyBorder="1" applyAlignment="1">
      <alignment horizontal="right" vertical="center" wrapText="1"/>
    </xf>
    <xf numFmtId="10" fontId="27" fillId="3" borderId="0" xfId="1" applyNumberFormat="1" applyFont="1" applyFill="1" applyBorder="1" applyAlignment="1">
      <alignment vertical="center"/>
    </xf>
    <xf numFmtId="0" fontId="22" fillId="6" borderId="0"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1" xfId="0" applyFont="1" applyFill="1" applyBorder="1" applyAlignment="1">
      <alignment horizontal="left" vertical="center" wrapText="1"/>
    </xf>
    <xf numFmtId="0" fontId="22" fillId="6" borderId="3" xfId="0" applyFont="1" applyFill="1" applyBorder="1" applyAlignment="1">
      <alignment horizontal="left" vertical="center" wrapText="1"/>
    </xf>
    <xf numFmtId="0" fontId="36" fillId="5" borderId="7" xfId="0" applyFont="1" applyFill="1" applyBorder="1" applyAlignment="1">
      <alignment horizontal="right" vertical="center" wrapText="1"/>
    </xf>
    <xf numFmtId="0" fontId="36" fillId="5" borderId="8" xfId="0" applyFont="1" applyFill="1" applyBorder="1" applyAlignment="1">
      <alignment horizontal="right" vertical="center" wrapText="1"/>
    </xf>
    <xf numFmtId="0" fontId="23" fillId="5" borderId="4" xfId="0" applyFont="1" applyFill="1" applyBorder="1" applyAlignment="1">
      <alignment horizontal="right" vertical="center"/>
    </xf>
    <xf numFmtId="0" fontId="23" fillId="5" borderId="8" xfId="0" applyFont="1" applyFill="1" applyBorder="1" applyAlignment="1">
      <alignment horizontal="right" vertical="center"/>
    </xf>
    <xf numFmtId="0" fontId="3" fillId="2" borderId="0" xfId="0" applyFont="1" applyFill="1" applyBorder="1" applyAlignment="1">
      <alignment horizontal="center" wrapText="1"/>
    </xf>
    <xf numFmtId="0" fontId="4" fillId="6" borderId="0" xfId="0" applyFont="1" applyFill="1" applyBorder="1" applyAlignment="1">
      <alignment vertical="center" wrapText="1"/>
    </xf>
    <xf numFmtId="0" fontId="9" fillId="6" borderId="0" xfId="0" applyFont="1" applyFill="1" applyBorder="1" applyAlignment="1">
      <alignment vertical="center" wrapText="1"/>
    </xf>
    <xf numFmtId="0" fontId="2" fillId="2" borderId="0" xfId="0" applyFont="1" applyFill="1" applyAlignment="1">
      <alignment horizontal="right" wrapText="1"/>
    </xf>
    <xf numFmtId="0" fontId="37" fillId="0" borderId="0" xfId="0" applyFont="1" applyBorder="1" applyAlignment="1">
      <alignment horizontal="right" vertical="center" wrapText="1"/>
    </xf>
    <xf numFmtId="3" fontId="37" fillId="0" borderId="0" xfId="0" applyNumberFormat="1" applyFont="1" applyBorder="1" applyAlignment="1">
      <alignment horizontal="right" vertical="center" wrapText="1"/>
    </xf>
    <xf numFmtId="168" fontId="37" fillId="0" borderId="0" xfId="0" applyNumberFormat="1" applyFont="1" applyBorder="1" applyAlignment="1">
      <alignment horizontal="right" vertical="center" wrapText="1"/>
    </xf>
    <xf numFmtId="0" fontId="4" fillId="6" borderId="16" xfId="0" applyFont="1" applyFill="1" applyBorder="1" applyAlignment="1">
      <alignment horizontal="right" vertical="center" wrapText="1"/>
    </xf>
    <xf numFmtId="0" fontId="37" fillId="0" borderId="16" xfId="0" applyFont="1" applyBorder="1" applyAlignment="1">
      <alignment horizontal="right" vertical="center" wrapText="1"/>
    </xf>
    <xf numFmtId="0" fontId="3" fillId="2" borderId="16" xfId="0" applyFont="1" applyFill="1" applyBorder="1" applyAlignment="1">
      <alignment horizontal="center" wrapText="1"/>
    </xf>
    <xf numFmtId="0" fontId="2" fillId="2" borderId="16" xfId="0" applyFont="1" applyFill="1" applyBorder="1" applyAlignment="1">
      <alignment horizontal="right" wrapText="1"/>
    </xf>
    <xf numFmtId="14" fontId="37" fillId="0" borderId="16" xfId="0" applyNumberFormat="1" applyFont="1" applyBorder="1" applyAlignment="1">
      <alignment horizontal="right" vertical="center" wrapText="1"/>
    </xf>
    <xf numFmtId="0" fontId="2" fillId="2" borderId="0" xfId="0" applyFont="1" applyFill="1" applyBorder="1" applyAlignment="1">
      <alignment wrapText="1"/>
    </xf>
    <xf numFmtId="0" fontId="2" fillId="2" borderId="0" xfId="0" applyFont="1" applyFill="1" applyAlignment="1">
      <alignment wrapText="1"/>
    </xf>
    <xf numFmtId="0" fontId="0" fillId="5" borderId="0" xfId="0" applyFill="1" applyAlignment="1">
      <alignment horizontal="left"/>
    </xf>
    <xf numFmtId="169" fontId="37" fillId="0" borderId="0" xfId="4" applyNumberFormat="1" applyFont="1" applyAlignment="1">
      <alignment horizontal="right" vertical="center" wrapText="1"/>
    </xf>
    <xf numFmtId="10" fontId="37" fillId="0" borderId="0" xfId="1" applyNumberFormat="1" applyFont="1" applyBorder="1" applyAlignment="1">
      <alignment horizontal="right" vertical="center" wrapText="1"/>
    </xf>
    <xf numFmtId="0" fontId="22" fillId="6" borderId="0" xfId="0" applyFont="1" applyFill="1" applyBorder="1" applyAlignment="1">
      <alignment vertical="center" wrapText="1"/>
    </xf>
    <xf numFmtId="0" fontId="22" fillId="6" borderId="1" xfId="0" applyFont="1" applyFill="1" applyBorder="1" applyAlignment="1">
      <alignment vertical="center" wrapText="1"/>
    </xf>
    <xf numFmtId="3" fontId="41" fillId="3" borderId="0" xfId="0" applyNumberFormat="1" applyFont="1" applyFill="1" applyBorder="1" applyAlignment="1">
      <alignment horizontal="right" vertical="center"/>
    </xf>
    <xf numFmtId="0" fontId="41" fillId="3" borderId="0" xfId="0" applyFont="1" applyFill="1" applyBorder="1" applyAlignment="1">
      <alignment horizontal="right" vertical="center"/>
    </xf>
    <xf numFmtId="0" fontId="4" fillId="6" borderId="1" xfId="0" applyFont="1" applyFill="1" applyBorder="1" applyAlignment="1">
      <alignment vertical="center" wrapText="1"/>
    </xf>
    <xf numFmtId="0" fontId="41" fillId="3" borderId="1" xfId="0" applyFont="1" applyFill="1" applyBorder="1" applyAlignment="1">
      <alignment horizontal="right" vertical="center"/>
    </xf>
    <xf numFmtId="0" fontId="22" fillId="6" borderId="2" xfId="0" applyFont="1" applyFill="1" applyBorder="1" applyAlignment="1">
      <alignment vertical="center" wrapText="1"/>
    </xf>
    <xf numFmtId="0" fontId="2" fillId="2" borderId="16" xfId="0" applyFont="1" applyFill="1" applyBorder="1" applyAlignment="1">
      <alignment horizontal="right" vertical="center" wrapText="1"/>
    </xf>
    <xf numFmtId="0" fontId="2" fillId="2" borderId="19" xfId="0" applyFont="1" applyFill="1" applyBorder="1" applyAlignment="1">
      <alignment horizontal="right" vertical="center" wrapText="1"/>
    </xf>
    <xf numFmtId="0" fontId="2" fillId="2" borderId="16" xfId="0" applyFont="1" applyFill="1" applyBorder="1" applyAlignment="1">
      <alignment horizontal="right" vertical="top" wrapText="1"/>
    </xf>
    <xf numFmtId="0" fontId="2" fillId="2" borderId="19" xfId="0" applyFont="1" applyFill="1" applyBorder="1" applyAlignment="1">
      <alignment horizontal="right" vertical="top" wrapText="1"/>
    </xf>
    <xf numFmtId="169" fontId="22" fillId="0" borderId="1" xfId="4" applyNumberFormat="1" applyFont="1" applyBorder="1" applyAlignment="1">
      <alignment vertical="center" wrapText="1"/>
    </xf>
    <xf numFmtId="169" fontId="22" fillId="0" borderId="17" xfId="4" applyNumberFormat="1" applyFont="1" applyBorder="1" applyAlignment="1">
      <alignment vertical="center" wrapText="1"/>
    </xf>
    <xf numFmtId="169" fontId="22" fillId="0" borderId="20" xfId="4" applyNumberFormat="1" applyFont="1" applyBorder="1" applyAlignment="1">
      <alignment vertical="center" wrapText="1"/>
    </xf>
    <xf numFmtId="0" fontId="2" fillId="2" borderId="12" xfId="0" applyFont="1" applyFill="1" applyBorder="1" applyAlignment="1">
      <alignment horizontal="right" vertical="top" wrapText="1"/>
    </xf>
    <xf numFmtId="9" fontId="27" fillId="6" borderId="0" xfId="1" applyFont="1" applyFill="1" applyBorder="1" applyAlignment="1">
      <alignment horizontal="right" vertical="center"/>
    </xf>
    <xf numFmtId="3" fontId="30" fillId="5" borderId="0" xfId="0" applyNumberFormat="1" applyFont="1" applyFill="1" applyBorder="1" applyAlignment="1">
      <alignment horizontal="right" vertical="center"/>
    </xf>
    <xf numFmtId="3" fontId="41" fillId="0" borderId="0" xfId="0" applyNumberFormat="1" applyFont="1" applyFill="1" applyBorder="1" applyAlignment="1">
      <alignment horizontal="right" vertical="center"/>
    </xf>
    <xf numFmtId="9" fontId="27" fillId="6" borderId="1" xfId="1" applyFont="1" applyFill="1" applyBorder="1" applyAlignment="1">
      <alignment horizontal="right" vertical="center"/>
    </xf>
    <xf numFmtId="169" fontId="2" fillId="5" borderId="4" xfId="4" applyNumberFormat="1" applyFont="1" applyFill="1" applyBorder="1" applyAlignment="1">
      <alignment vertical="center" wrapText="1"/>
    </xf>
    <xf numFmtId="169" fontId="2" fillId="5" borderId="8" xfId="4" applyNumberFormat="1" applyFont="1" applyFill="1" applyBorder="1" applyAlignment="1">
      <alignment vertical="center" wrapText="1"/>
    </xf>
    <xf numFmtId="3" fontId="30" fillId="5" borderId="7" xfId="0" applyNumberFormat="1" applyFont="1" applyFill="1" applyBorder="1" applyAlignment="1">
      <alignment horizontal="right" vertical="center"/>
    </xf>
    <xf numFmtId="3" fontId="41" fillId="0" borderId="16" xfId="0" applyNumberFormat="1" applyFont="1" applyFill="1" applyBorder="1" applyAlignment="1">
      <alignment horizontal="right" vertical="center"/>
    </xf>
    <xf numFmtId="0" fontId="2" fillId="2" borderId="1" xfId="0" applyFont="1" applyFill="1" applyBorder="1" applyAlignment="1">
      <alignment vertical="center" wrapText="1"/>
    </xf>
    <xf numFmtId="169" fontId="22" fillId="0" borderId="17" xfId="4" applyNumberFormat="1" applyFont="1" applyBorder="1" applyAlignment="1">
      <alignment horizontal="right" vertical="center" wrapText="1"/>
    </xf>
    <xf numFmtId="169" fontId="22" fillId="0" borderId="1" xfId="4" applyNumberFormat="1" applyFont="1" applyBorder="1" applyAlignment="1">
      <alignment horizontal="right" vertical="center" wrapText="1"/>
    </xf>
    <xf numFmtId="0" fontId="2" fillId="2" borderId="1" xfId="0" applyFont="1" applyFill="1" applyBorder="1" applyAlignment="1">
      <alignment horizontal="right" vertical="center" wrapText="1"/>
    </xf>
    <xf numFmtId="171" fontId="22" fillId="6" borderId="0" xfId="0" applyNumberFormat="1" applyFont="1" applyFill="1" applyAlignment="1">
      <alignment vertical="center" wrapText="1"/>
    </xf>
    <xf numFmtId="3" fontId="30" fillId="5" borderId="4" xfId="0" applyNumberFormat="1" applyFont="1" applyFill="1" applyBorder="1" applyAlignment="1">
      <alignment horizontal="right" vertical="center"/>
    </xf>
    <xf numFmtId="171" fontId="2" fillId="2" borderId="0" xfId="0" applyNumberFormat="1" applyFont="1" applyFill="1" applyBorder="1" applyAlignment="1">
      <alignment horizontal="right" vertical="center"/>
    </xf>
    <xf numFmtId="0" fontId="34" fillId="2" borderId="0" xfId="0" applyFont="1" applyFill="1" applyAlignment="1">
      <alignment horizontal="right" vertical="center" wrapText="1"/>
    </xf>
    <xf numFmtId="0" fontId="43" fillId="5" borderId="0" xfId="0" applyFont="1" applyFill="1" applyBorder="1" applyAlignment="1">
      <alignment vertical="center"/>
    </xf>
    <xf numFmtId="0" fontId="11" fillId="2" borderId="0" xfId="0" applyFont="1" applyFill="1" applyAlignment="1">
      <alignment vertical="center"/>
    </xf>
    <xf numFmtId="0" fontId="11" fillId="5" borderId="0" xfId="0" applyFont="1" applyFill="1" applyAlignment="1">
      <alignment vertical="center"/>
    </xf>
    <xf numFmtId="0" fontId="12" fillId="6" borderId="16" xfId="0" applyFont="1" applyFill="1" applyBorder="1" applyAlignment="1">
      <alignment vertical="center"/>
    </xf>
    <xf numFmtId="3" fontId="39" fillId="3" borderId="19" xfId="0" applyNumberFormat="1" applyFont="1" applyFill="1" applyBorder="1" applyAlignment="1">
      <alignment horizontal="right" vertical="center"/>
    </xf>
    <xf numFmtId="0" fontId="39" fillId="3" borderId="19" xfId="0" applyFont="1" applyFill="1" applyBorder="1" applyAlignment="1">
      <alignment horizontal="right" vertical="center"/>
    </xf>
    <xf numFmtId="0" fontId="39" fillId="3" borderId="0" xfId="0" applyFont="1" applyFill="1" applyBorder="1" applyAlignment="1">
      <alignment horizontal="right" vertical="center"/>
    </xf>
    <xf numFmtId="49" fontId="44" fillId="6" borderId="23" xfId="0" applyNumberFormat="1" applyFont="1" applyFill="1" applyBorder="1" applyAlignment="1">
      <alignment horizontal="left" vertical="center"/>
    </xf>
    <xf numFmtId="3" fontId="44" fillId="3" borderId="22" xfId="0" applyNumberFormat="1" applyFont="1" applyFill="1" applyBorder="1" applyAlignment="1">
      <alignment horizontal="right" vertical="center"/>
    </xf>
    <xf numFmtId="3" fontId="39" fillId="0" borderId="19" xfId="0" applyNumberFormat="1" applyFont="1" applyBorder="1" applyAlignment="1">
      <alignment horizontal="right" vertical="center"/>
    </xf>
    <xf numFmtId="9" fontId="39" fillId="0" borderId="19" xfId="0" applyNumberFormat="1" applyFont="1" applyBorder="1" applyAlignment="1">
      <alignment horizontal="right" vertical="center"/>
    </xf>
    <xf numFmtId="0" fontId="44" fillId="6" borderId="23" xfId="0" applyFont="1" applyFill="1" applyBorder="1" applyAlignment="1">
      <alignment vertical="center"/>
    </xf>
    <xf numFmtId="3" fontId="44" fillId="0" borderId="22" xfId="0" applyNumberFormat="1" applyFont="1" applyBorder="1" applyAlignment="1">
      <alignment horizontal="right" vertical="center"/>
    </xf>
    <xf numFmtId="9" fontId="44" fillId="0" borderId="22" xfId="0" applyNumberFormat="1" applyFont="1" applyBorder="1" applyAlignment="1">
      <alignment horizontal="right" vertical="center"/>
    </xf>
    <xf numFmtId="0" fontId="4" fillId="6" borderId="0" xfId="0" applyFont="1" applyFill="1" applyBorder="1" applyAlignment="1">
      <alignment vertical="center"/>
    </xf>
    <xf numFmtId="0" fontId="41" fillId="3" borderId="0" xfId="0" applyFont="1" applyFill="1" applyBorder="1" applyAlignment="1">
      <alignment vertical="center"/>
    </xf>
    <xf numFmtId="0" fontId="37" fillId="0" borderId="16" xfId="0" applyFont="1" applyFill="1" applyBorder="1" applyAlignment="1">
      <alignment horizontal="right" vertical="center"/>
    </xf>
    <xf numFmtId="0" fontId="2" fillId="2" borderId="0" xfId="0" applyFont="1" applyFill="1" applyBorder="1" applyAlignment="1">
      <alignment horizontal="right" vertical="center"/>
    </xf>
    <xf numFmtId="0" fontId="22" fillId="6" borderId="0" xfId="0" applyFont="1" applyFill="1" applyBorder="1" applyAlignment="1">
      <alignment vertical="center"/>
    </xf>
    <xf numFmtId="0" fontId="4" fillId="6" borderId="1" xfId="0" applyFont="1" applyFill="1" applyBorder="1" applyAlignment="1">
      <alignment vertical="center"/>
    </xf>
    <xf numFmtId="0" fontId="22" fillId="6" borderId="2" xfId="0" applyFont="1" applyFill="1" applyBorder="1" applyAlignment="1">
      <alignment vertical="center"/>
    </xf>
    <xf numFmtId="0" fontId="20" fillId="2" borderId="7" xfId="0" applyFont="1" applyFill="1" applyBorder="1" applyAlignment="1">
      <alignment vertical="center"/>
    </xf>
    <xf numFmtId="169" fontId="22" fillId="0" borderId="16" xfId="4" applyNumberFormat="1" applyFont="1" applyBorder="1" applyAlignment="1">
      <alignment vertical="center" wrapText="1"/>
    </xf>
    <xf numFmtId="169" fontId="22" fillId="0" borderId="19" xfId="4" applyNumberFormat="1" applyFont="1" applyBorder="1" applyAlignment="1">
      <alignment vertical="center" wrapText="1"/>
    </xf>
    <xf numFmtId="0" fontId="4" fillId="6" borderId="17" xfId="0" applyFont="1" applyFill="1" applyBorder="1" applyAlignment="1">
      <alignment vertical="center"/>
    </xf>
    <xf numFmtId="0" fontId="4" fillId="6" borderId="16" xfId="0" applyFont="1" applyFill="1" applyBorder="1" applyAlignment="1">
      <alignment vertical="center"/>
    </xf>
    <xf numFmtId="0" fontId="22" fillId="6" borderId="16" xfId="0" applyFont="1" applyFill="1" applyBorder="1" applyAlignment="1">
      <alignment vertical="center" wrapText="1"/>
    </xf>
    <xf numFmtId="169" fontId="22" fillId="0" borderId="19" xfId="4" applyNumberFormat="1" applyFont="1" applyBorder="1" applyAlignment="1">
      <alignment horizontal="right" vertical="center" wrapText="1"/>
    </xf>
    <xf numFmtId="169" fontId="22" fillId="0" borderId="16" xfId="4" applyNumberFormat="1" applyFont="1" applyBorder="1" applyAlignment="1">
      <alignment horizontal="right" vertical="center" wrapText="1"/>
    </xf>
    <xf numFmtId="169" fontId="22" fillId="0" borderId="12" xfId="4" applyNumberFormat="1" applyFont="1" applyBorder="1" applyAlignment="1">
      <alignment horizontal="right" vertical="center" wrapText="1"/>
    </xf>
    <xf numFmtId="0" fontId="22" fillId="0" borderId="0" xfId="0" applyFont="1" applyBorder="1" applyAlignment="1">
      <alignment horizontal="right" vertical="center" wrapText="1"/>
    </xf>
    <xf numFmtId="49" fontId="11" fillId="2" borderId="0" xfId="0" applyNumberFormat="1" applyFont="1" applyFill="1" applyAlignment="1">
      <alignment horizontal="right" vertical="center" wrapText="1"/>
    </xf>
    <xf numFmtId="3" fontId="41" fillId="0" borderId="16" xfId="0" applyNumberFormat="1" applyFont="1" applyBorder="1" applyAlignment="1">
      <alignment horizontal="right" vertical="center"/>
    </xf>
    <xf numFmtId="0" fontId="18" fillId="2" borderId="4" xfId="0" applyFont="1" applyFill="1" applyBorder="1" applyAlignment="1">
      <alignment vertical="center"/>
    </xf>
    <xf numFmtId="0" fontId="33" fillId="2" borderId="4" xfId="0" applyFont="1" applyFill="1" applyBorder="1" applyAlignment="1">
      <alignment vertical="center"/>
    </xf>
    <xf numFmtId="0" fontId="34" fillId="2" borderId="4" xfId="0" applyFont="1" applyFill="1" applyBorder="1" applyAlignment="1">
      <alignment horizontal="right" vertical="center"/>
    </xf>
    <xf numFmtId="0" fontId="34" fillId="5" borderId="4" xfId="0" applyFont="1" applyFill="1" applyBorder="1" applyAlignment="1">
      <alignment horizontal="right" vertical="center"/>
    </xf>
    <xf numFmtId="0" fontId="11" fillId="2" borderId="10" xfId="0" applyFont="1" applyFill="1" applyBorder="1" applyAlignment="1">
      <alignment horizontal="center" vertical="center" wrapText="1"/>
    </xf>
    <xf numFmtId="49" fontId="11" fillId="2" borderId="6" xfId="0" applyNumberFormat="1" applyFont="1" applyFill="1" applyBorder="1" applyAlignment="1">
      <alignment horizontal="right" vertical="center" wrapText="1"/>
    </xf>
    <xf numFmtId="49" fontId="11" fillId="2" borderId="5" xfId="0" applyNumberFormat="1" applyFont="1" applyFill="1" applyBorder="1" applyAlignment="1">
      <alignment horizontal="right" vertical="center" wrapText="1"/>
    </xf>
    <xf numFmtId="0" fontId="33" fillId="2" borderId="4" xfId="0" applyFont="1" applyFill="1" applyBorder="1" applyAlignment="1">
      <alignment horizontal="right" vertical="center"/>
    </xf>
    <xf numFmtId="0" fontId="34" fillId="2" borderId="0" xfId="0" applyFont="1" applyFill="1" applyAlignment="1">
      <alignment horizontal="right" vertical="top" wrapText="1"/>
    </xf>
    <xf numFmtId="3" fontId="41" fillId="0" borderId="28" xfId="0" applyNumberFormat="1" applyFont="1" applyBorder="1" applyAlignment="1">
      <alignment horizontal="right" vertical="center"/>
    </xf>
    <xf numFmtId="9" fontId="4" fillId="6" borderId="0" xfId="1" applyFont="1" applyFill="1" applyBorder="1" applyAlignment="1">
      <alignment horizontal="left" vertical="top" wrapText="1"/>
    </xf>
    <xf numFmtId="9" fontId="22" fillId="6" borderId="1" xfId="1" applyFont="1" applyFill="1" applyBorder="1" applyAlignment="1">
      <alignment horizontal="left" vertical="top" wrapText="1"/>
    </xf>
    <xf numFmtId="0" fontId="0" fillId="0" borderId="7" xfId="0" applyBorder="1"/>
    <xf numFmtId="0" fontId="2" fillId="2" borderId="4" xfId="0" applyFont="1" applyFill="1" applyBorder="1" applyAlignment="1">
      <alignment horizontal="right" vertical="center"/>
    </xf>
    <xf numFmtId="0" fontId="35" fillId="6" borderId="1" xfId="0" applyFont="1" applyFill="1" applyBorder="1" applyAlignment="1">
      <alignment horizontal="right" vertical="center"/>
    </xf>
    <xf numFmtId="3" fontId="28" fillId="6" borderId="0" xfId="0" applyNumberFormat="1" applyFont="1" applyFill="1" applyBorder="1" applyAlignment="1">
      <alignment horizontal="left" vertical="center"/>
    </xf>
    <xf numFmtId="0" fontId="4" fillId="6" borderId="16" xfId="0" applyFont="1" applyFill="1" applyBorder="1" applyAlignment="1">
      <alignment horizontal="right" vertical="center"/>
    </xf>
    <xf numFmtId="0" fontId="4" fillId="6" borderId="0" xfId="0" applyFont="1" applyFill="1" applyBorder="1" applyAlignment="1">
      <alignment horizontal="left" vertical="top"/>
    </xf>
    <xf numFmtId="0" fontId="4" fillId="6" borderId="16" xfId="0" applyFont="1" applyFill="1" applyBorder="1" applyAlignment="1">
      <alignment horizontal="right" vertical="top"/>
    </xf>
    <xf numFmtId="0" fontId="4" fillId="6" borderId="16" xfId="0" applyFont="1" applyFill="1" applyBorder="1" applyAlignment="1">
      <alignment horizontal="left" vertical="top"/>
    </xf>
    <xf numFmtId="170" fontId="41" fillId="0" borderId="0" xfId="1" applyNumberFormat="1" applyFont="1" applyFill="1" applyBorder="1" applyAlignment="1">
      <alignment vertical="center"/>
    </xf>
    <xf numFmtId="0" fontId="45" fillId="5" borderId="16" xfId="0" applyFont="1" applyFill="1" applyBorder="1"/>
    <xf numFmtId="0" fontId="47" fillId="6" borderId="16" xfId="0" applyFont="1" applyFill="1" applyBorder="1" applyAlignment="1">
      <alignment horizontal="left" indent="1"/>
    </xf>
    <xf numFmtId="0" fontId="0" fillId="0" borderId="0" xfId="0" applyBorder="1"/>
    <xf numFmtId="0" fontId="46" fillId="6" borderId="0" xfId="2" applyFont="1" applyFill="1" applyAlignment="1">
      <alignment horizontal="left" vertical="center"/>
    </xf>
    <xf numFmtId="0" fontId="42" fillId="0" borderId="0" xfId="0" applyFont="1" applyFill="1"/>
    <xf numFmtId="0" fontId="46" fillId="6" borderId="2" xfId="2" applyFont="1" applyFill="1" applyBorder="1" applyAlignment="1">
      <alignment horizontal="left" vertical="center"/>
    </xf>
    <xf numFmtId="0" fontId="47" fillId="6" borderId="17" xfId="0" applyFont="1" applyFill="1" applyBorder="1" applyAlignment="1">
      <alignment horizontal="left" indent="1"/>
    </xf>
    <xf numFmtId="0" fontId="46" fillId="6" borderId="1" xfId="2" applyFont="1" applyFill="1" applyBorder="1" applyAlignment="1">
      <alignment horizontal="left" vertical="center"/>
    </xf>
    <xf numFmtId="0" fontId="43" fillId="5" borderId="0" xfId="0" applyFont="1" applyFill="1" applyAlignment="1">
      <alignment horizontal="left" vertical="center"/>
    </xf>
    <xf numFmtId="0" fontId="45" fillId="5" borderId="23" xfId="0" applyFont="1" applyFill="1" applyBorder="1"/>
    <xf numFmtId="0" fontId="43" fillId="5" borderId="29" xfId="0" applyFont="1" applyFill="1" applyBorder="1"/>
    <xf numFmtId="0" fontId="9" fillId="5" borderId="0" xfId="0" applyFont="1" applyFill="1" applyAlignment="1">
      <alignment horizontal="left" vertical="center"/>
    </xf>
    <xf numFmtId="0" fontId="46" fillId="5" borderId="2" xfId="2" applyFont="1" applyFill="1" applyBorder="1" applyAlignment="1">
      <alignment horizontal="left" vertical="center"/>
    </xf>
    <xf numFmtId="0" fontId="48" fillId="6" borderId="0" xfId="2" applyFont="1" applyFill="1" applyAlignment="1">
      <alignment horizontal="left" vertical="center"/>
    </xf>
    <xf numFmtId="0" fontId="19" fillId="0" borderId="0" xfId="0" applyFont="1"/>
    <xf numFmtId="1" fontId="36" fillId="5" borderId="7" xfId="0" applyNumberFormat="1" applyFont="1" applyFill="1" applyBorder="1" applyAlignment="1">
      <alignment horizontal="right" vertical="center" wrapText="1"/>
    </xf>
    <xf numFmtId="1" fontId="36" fillId="5" borderId="8" xfId="0" applyNumberFormat="1" applyFont="1" applyFill="1" applyBorder="1" applyAlignment="1">
      <alignment horizontal="right" vertical="center" wrapText="1"/>
    </xf>
    <xf numFmtId="169" fontId="41" fillId="3" borderId="16" xfId="0" applyNumberFormat="1" applyFont="1" applyFill="1" applyBorder="1" applyAlignment="1">
      <alignment horizontal="right" vertical="center"/>
    </xf>
    <xf numFmtId="169" fontId="41" fillId="3" borderId="19" xfId="0" applyNumberFormat="1" applyFont="1" applyFill="1" applyBorder="1" applyAlignment="1">
      <alignment horizontal="right" vertical="center"/>
    </xf>
    <xf numFmtId="169" fontId="41" fillId="3" borderId="0" xfId="0" applyNumberFormat="1" applyFont="1" applyFill="1" applyBorder="1" applyAlignment="1">
      <alignment horizontal="right" vertical="center"/>
    </xf>
    <xf numFmtId="10" fontId="39" fillId="0" borderId="0" xfId="1" applyNumberFormat="1" applyFont="1" applyBorder="1" applyAlignment="1">
      <alignment horizontal="right" vertical="center"/>
    </xf>
    <xf numFmtId="1" fontId="39" fillId="0" borderId="0" xfId="0" applyNumberFormat="1" applyFont="1" applyBorder="1" applyAlignment="1">
      <alignment horizontal="right" vertical="center"/>
    </xf>
    <xf numFmtId="3" fontId="0" fillId="0" borderId="0" xfId="0" applyNumberFormat="1"/>
    <xf numFmtId="166" fontId="0" fillId="0" borderId="0" xfId="4" applyFont="1"/>
    <xf numFmtId="4" fontId="41" fillId="3" borderId="0" xfId="0" applyNumberFormat="1" applyFont="1" applyFill="1" applyBorder="1" applyAlignment="1">
      <alignment vertical="center"/>
    </xf>
    <xf numFmtId="3" fontId="22" fillId="0" borderId="16" xfId="4" applyNumberFormat="1" applyFont="1" applyBorder="1" applyAlignment="1">
      <alignment vertical="center" wrapText="1"/>
    </xf>
    <xf numFmtId="3" fontId="22" fillId="0" borderId="19" xfId="4" applyNumberFormat="1" applyFont="1" applyBorder="1" applyAlignment="1">
      <alignment vertical="center" wrapText="1"/>
    </xf>
    <xf numFmtId="3" fontId="22" fillId="0" borderId="0" xfId="4" applyNumberFormat="1" applyFont="1" applyAlignment="1">
      <alignment vertical="center" wrapText="1"/>
    </xf>
    <xf numFmtId="170" fontId="0" fillId="0" borderId="0" xfId="1" applyNumberFormat="1" applyFont="1"/>
    <xf numFmtId="169" fontId="39" fillId="0" borderId="0" xfId="4" applyNumberFormat="1" applyFont="1" applyBorder="1" applyAlignment="1">
      <alignment horizontal="right" vertical="center"/>
    </xf>
    <xf numFmtId="0" fontId="2" fillId="2" borderId="0" xfId="0" applyFont="1" applyFill="1" applyAlignment="1">
      <alignment horizontal="left" wrapText="1"/>
    </xf>
    <xf numFmtId="0" fontId="37" fillId="0" borderId="16" xfId="0" applyFont="1" applyFill="1" applyBorder="1" applyAlignment="1">
      <alignment horizontal="right" vertical="center" wrapText="1"/>
    </xf>
    <xf numFmtId="0" fontId="37" fillId="0" borderId="0" xfId="0" applyFont="1" applyFill="1" applyBorder="1" applyAlignment="1">
      <alignment horizontal="right" vertical="center" wrapText="1"/>
    </xf>
    <xf numFmtId="169" fontId="37" fillId="0" borderId="0" xfId="4" applyNumberFormat="1" applyFont="1" applyFill="1" applyAlignment="1">
      <alignment horizontal="right" vertical="center" wrapText="1"/>
    </xf>
    <xf numFmtId="10" fontId="37" fillId="0" borderId="0" xfId="1" applyNumberFormat="1" applyFont="1" applyFill="1" applyBorder="1" applyAlignment="1">
      <alignment horizontal="right" vertical="center" wrapText="1"/>
    </xf>
    <xf numFmtId="3" fontId="41" fillId="0" borderId="1" xfId="0" applyNumberFormat="1" applyFont="1" applyFill="1" applyBorder="1" applyAlignment="1">
      <alignment horizontal="right" vertical="center"/>
    </xf>
    <xf numFmtId="9" fontId="36" fillId="5" borderId="0" xfId="1" applyFont="1" applyFill="1" applyBorder="1" applyAlignment="1">
      <alignment horizontal="right" vertical="center" wrapText="1"/>
    </xf>
    <xf numFmtId="1" fontId="36" fillId="5" borderId="30" xfId="0" applyNumberFormat="1" applyFont="1" applyFill="1" applyBorder="1" applyAlignment="1">
      <alignment horizontal="right" vertical="center" wrapText="1"/>
    </xf>
    <xf numFmtId="1" fontId="36" fillId="5" borderId="31" xfId="0" applyNumberFormat="1" applyFont="1" applyFill="1" applyBorder="1" applyAlignment="1">
      <alignment horizontal="right" vertical="center" wrapText="1"/>
    </xf>
    <xf numFmtId="0" fontId="23" fillId="5" borderId="9" xfId="0" applyFont="1" applyFill="1" applyBorder="1" applyAlignment="1"/>
    <xf numFmtId="9" fontId="37" fillId="0" borderId="0" xfId="1" applyFont="1" applyFill="1" applyBorder="1" applyAlignment="1">
      <alignment horizontal="right" vertical="center" wrapText="1"/>
    </xf>
    <xf numFmtId="0" fontId="22" fillId="0" borderId="0" xfId="0" applyFont="1" applyFill="1" applyBorder="1" applyAlignment="1">
      <alignment horizontal="right" vertical="center"/>
    </xf>
    <xf numFmtId="0" fontId="4" fillId="0" borderId="0" xfId="0" applyFont="1" applyFill="1" applyBorder="1" applyAlignment="1">
      <alignment vertical="center" wrapText="1"/>
    </xf>
    <xf numFmtId="9" fontId="27" fillId="0" borderId="0" xfId="1" applyFont="1" applyFill="1" applyBorder="1" applyAlignment="1">
      <alignment horizontal="right" vertical="center"/>
    </xf>
    <xf numFmtId="0" fontId="0" fillId="0" borderId="0" xfId="0" applyFill="1" applyBorder="1"/>
    <xf numFmtId="0" fontId="2" fillId="0" borderId="0" xfId="0" applyFont="1" applyFill="1" applyBorder="1" applyAlignment="1">
      <alignment horizontal="right" vertical="center" wrapText="1"/>
    </xf>
    <xf numFmtId="0" fontId="2" fillId="0" borderId="0" xfId="0" applyFont="1" applyFill="1" applyBorder="1" applyAlignment="1">
      <alignment horizontal="right" vertical="center"/>
    </xf>
    <xf numFmtId="169" fontId="2" fillId="0" borderId="0" xfId="4" applyNumberFormat="1" applyFont="1" applyFill="1" applyBorder="1" applyAlignment="1">
      <alignment vertical="center" wrapText="1"/>
    </xf>
    <xf numFmtId="169" fontId="22" fillId="0" borderId="0" xfId="4" applyNumberFormat="1" applyFont="1" applyFill="1" applyBorder="1" applyAlignment="1">
      <alignment horizontal="right" vertical="center" wrapText="1"/>
    </xf>
    <xf numFmtId="9" fontId="2" fillId="5" borderId="0" xfId="1" applyFont="1" applyFill="1" applyBorder="1" applyAlignment="1">
      <alignment horizontal="right" vertical="center" wrapText="1"/>
    </xf>
    <xf numFmtId="9" fontId="36" fillId="5" borderId="4" xfId="1" applyFont="1" applyFill="1" applyBorder="1" applyAlignment="1">
      <alignment horizontal="right" vertical="center" wrapText="1"/>
    </xf>
    <xf numFmtId="9" fontId="22" fillId="0" borderId="0" xfId="1" applyFont="1" applyFill="1" applyBorder="1" applyAlignment="1">
      <alignment horizontal="right" vertical="center" wrapText="1"/>
    </xf>
    <xf numFmtId="9" fontId="2" fillId="5" borderId="10" xfId="1" applyFont="1" applyFill="1" applyBorder="1" applyAlignment="1">
      <alignment horizontal="right" vertical="center" wrapText="1"/>
    </xf>
    <xf numFmtId="9" fontId="37" fillId="0" borderId="1" xfId="1" applyFont="1" applyFill="1" applyBorder="1" applyAlignment="1">
      <alignment horizontal="right" vertical="center" wrapText="1"/>
    </xf>
    <xf numFmtId="0" fontId="44" fillId="6" borderId="34" xfId="0" applyFont="1" applyFill="1" applyBorder="1" applyAlignment="1">
      <alignment horizontal="right" vertical="center"/>
    </xf>
    <xf numFmtId="0" fontId="44" fillId="6" borderId="32" xfId="0" applyFont="1" applyFill="1" applyBorder="1" applyAlignment="1">
      <alignment horizontal="right" vertical="center"/>
    </xf>
    <xf numFmtId="0" fontId="22" fillId="0" borderId="23" xfId="0" applyFont="1" applyFill="1" applyBorder="1" applyAlignment="1">
      <alignment horizontal="right" vertical="center" wrapText="1"/>
    </xf>
    <xf numFmtId="0" fontId="37" fillId="0" borderId="17" xfId="0" applyFont="1" applyFill="1" applyBorder="1" applyAlignment="1">
      <alignment horizontal="right" vertical="center" wrapText="1"/>
    </xf>
    <xf numFmtId="1" fontId="37" fillId="0" borderId="16" xfId="0" applyNumberFormat="1" applyFont="1" applyFill="1" applyBorder="1" applyAlignment="1">
      <alignment horizontal="right" vertical="center" wrapText="1"/>
    </xf>
    <xf numFmtId="1" fontId="37" fillId="0" borderId="17" xfId="0" applyNumberFormat="1" applyFont="1" applyFill="1" applyBorder="1" applyAlignment="1">
      <alignment horizontal="right" vertical="center" wrapText="1"/>
    </xf>
    <xf numFmtId="0" fontId="2" fillId="5" borderId="31" xfId="0" applyFont="1" applyFill="1" applyBorder="1" applyAlignment="1">
      <alignment horizontal="right" vertical="center" wrapText="1"/>
    </xf>
    <xf numFmtId="169" fontId="22" fillId="0" borderId="16" xfId="4" applyNumberFormat="1" applyFont="1" applyFill="1" applyBorder="1" applyAlignment="1">
      <alignment horizontal="right" vertical="center" wrapText="1"/>
    </xf>
    <xf numFmtId="169" fontId="2" fillId="5" borderId="6" xfId="4" applyNumberFormat="1" applyFont="1" applyFill="1" applyBorder="1" applyAlignment="1">
      <alignment horizontal="right" vertical="center" wrapText="1"/>
    </xf>
    <xf numFmtId="174" fontId="37" fillId="0" borderId="0" xfId="0" applyNumberFormat="1" applyFont="1" applyBorder="1" applyAlignment="1">
      <alignment horizontal="right" vertical="center" wrapText="1"/>
    </xf>
    <xf numFmtId="0" fontId="4" fillId="6" borderId="2" xfId="0" applyFont="1" applyFill="1" applyBorder="1" applyAlignment="1">
      <alignment vertical="center"/>
    </xf>
    <xf numFmtId="169" fontId="22" fillId="0" borderId="12" xfId="4" applyNumberFormat="1" applyFont="1" applyFill="1" applyBorder="1" applyAlignment="1">
      <alignment horizontal="right" vertical="center" wrapText="1"/>
    </xf>
    <xf numFmtId="0" fontId="28" fillId="6" borderId="16" xfId="0" applyFont="1" applyFill="1" applyBorder="1" applyAlignment="1">
      <alignment horizontal="right" vertical="center"/>
    </xf>
    <xf numFmtId="3" fontId="44" fillId="0" borderId="17" xfId="0" applyNumberFormat="1" applyFont="1" applyFill="1" applyBorder="1" applyAlignment="1">
      <alignment horizontal="right" vertical="center"/>
    </xf>
    <xf numFmtId="3" fontId="44" fillId="0" borderId="20" xfId="0" applyNumberFormat="1" applyFont="1" applyFill="1" applyBorder="1" applyAlignment="1">
      <alignment horizontal="right" vertical="center"/>
    </xf>
    <xf numFmtId="9" fontId="44" fillId="0" borderId="20" xfId="0" applyNumberFormat="1" applyFont="1" applyFill="1" applyBorder="1" applyAlignment="1">
      <alignment horizontal="right" vertical="center"/>
    </xf>
    <xf numFmtId="3" fontId="44" fillId="0" borderId="14" xfId="0" applyNumberFormat="1" applyFont="1" applyFill="1" applyBorder="1" applyAlignment="1">
      <alignment vertical="center"/>
    </xf>
    <xf numFmtId="0" fontId="44" fillId="3" borderId="16" xfId="0" applyFont="1" applyFill="1" applyBorder="1" applyAlignment="1">
      <alignment horizontal="right" vertical="center"/>
    </xf>
    <xf numFmtId="0" fontId="44" fillId="3" borderId="19" xfId="0" applyFont="1" applyFill="1" applyBorder="1" applyAlignment="1">
      <alignment horizontal="right" vertical="center"/>
    </xf>
    <xf numFmtId="0" fontId="44" fillId="3" borderId="12" xfId="0" applyFont="1" applyFill="1" applyBorder="1" applyAlignment="1">
      <alignment horizontal="right" vertical="center"/>
    </xf>
    <xf numFmtId="3" fontId="39" fillId="3" borderId="16" xfId="0" applyNumberFormat="1" applyFont="1" applyFill="1" applyBorder="1" applyAlignment="1">
      <alignment horizontal="right" vertical="center"/>
    </xf>
    <xf numFmtId="164" fontId="39" fillId="3" borderId="19" xfId="0" applyNumberFormat="1" applyFont="1" applyFill="1" applyBorder="1" applyAlignment="1">
      <alignment horizontal="right" vertical="center"/>
    </xf>
    <xf numFmtId="9" fontId="39" fillId="3" borderId="19" xfId="0" applyNumberFormat="1" applyFont="1" applyFill="1" applyBorder="1" applyAlignment="1">
      <alignment horizontal="right" vertical="center"/>
    </xf>
    <xf numFmtId="3" fontId="39" fillId="3" borderId="12" xfId="0" applyNumberFormat="1" applyFont="1" applyFill="1" applyBorder="1" applyAlignment="1">
      <alignment horizontal="right" vertical="center"/>
    </xf>
    <xf numFmtId="164" fontId="39" fillId="3" borderId="12" xfId="0" applyNumberFormat="1" applyFont="1" applyFill="1" applyBorder="1" applyAlignment="1">
      <alignment horizontal="right" vertical="center"/>
    </xf>
    <xf numFmtId="3" fontId="39" fillId="3" borderId="17" xfId="0" applyNumberFormat="1" applyFont="1" applyFill="1" applyBorder="1" applyAlignment="1">
      <alignment horizontal="right" vertical="center"/>
    </xf>
    <xf numFmtId="3" fontId="39" fillId="3" borderId="20" xfId="0" applyNumberFormat="1" applyFont="1" applyFill="1" applyBorder="1" applyAlignment="1">
      <alignment horizontal="right" vertical="center"/>
    </xf>
    <xf numFmtId="9" fontId="39" fillId="3" borderId="20" xfId="0" applyNumberFormat="1" applyFont="1" applyFill="1" applyBorder="1" applyAlignment="1">
      <alignment horizontal="right" vertical="center"/>
    </xf>
    <xf numFmtId="3" fontId="39" fillId="3" borderId="14" xfId="0" applyNumberFormat="1" applyFont="1" applyFill="1" applyBorder="1" applyAlignment="1">
      <alignment horizontal="right" vertical="center"/>
    </xf>
    <xf numFmtId="3" fontId="44" fillId="3" borderId="18" xfId="0" applyNumberFormat="1" applyFont="1" applyFill="1" applyBorder="1" applyAlignment="1">
      <alignment horizontal="right" vertical="center"/>
    </xf>
    <xf numFmtId="3" fontId="44" fillId="3" borderId="21" xfId="0" applyNumberFormat="1" applyFont="1" applyFill="1" applyBorder="1" applyAlignment="1">
      <alignment horizontal="right" vertical="center"/>
    </xf>
    <xf numFmtId="9" fontId="44" fillId="3" borderId="21" xfId="0" applyNumberFormat="1" applyFont="1" applyFill="1" applyBorder="1" applyAlignment="1">
      <alignment horizontal="right" vertical="center"/>
    </xf>
    <xf numFmtId="3" fontId="44" fillId="3" borderId="15" xfId="0" applyNumberFormat="1" applyFont="1" applyFill="1" applyBorder="1" applyAlignment="1">
      <alignment horizontal="right" vertical="center"/>
    </xf>
    <xf numFmtId="3" fontId="44" fillId="3" borderId="16" xfId="0" applyNumberFormat="1" applyFont="1" applyFill="1" applyBorder="1" applyAlignment="1">
      <alignment horizontal="right" vertical="center"/>
    </xf>
    <xf numFmtId="3" fontId="44" fillId="3" borderId="19" xfId="0" applyNumberFormat="1" applyFont="1" applyFill="1" applyBorder="1" applyAlignment="1">
      <alignment horizontal="right" vertical="center"/>
    </xf>
    <xf numFmtId="9" fontId="44" fillId="3" borderId="19" xfId="0" applyNumberFormat="1" applyFont="1" applyFill="1" applyBorder="1" applyAlignment="1">
      <alignment horizontal="right" vertical="center"/>
    </xf>
    <xf numFmtId="3" fontId="44" fillId="3" borderId="12" xfId="0" applyNumberFormat="1" applyFont="1" applyFill="1" applyBorder="1" applyAlignment="1">
      <alignment horizontal="right" vertical="center"/>
    </xf>
    <xf numFmtId="3" fontId="44" fillId="3" borderId="17" xfId="0" applyNumberFormat="1" applyFont="1" applyFill="1" applyBorder="1" applyAlignment="1">
      <alignment horizontal="right" vertical="center"/>
    </xf>
    <xf numFmtId="3" fontId="44" fillId="3" borderId="20" xfId="0" applyNumberFormat="1" applyFont="1" applyFill="1" applyBorder="1" applyAlignment="1">
      <alignment horizontal="right" vertical="center"/>
    </xf>
    <xf numFmtId="9" fontId="44" fillId="3" borderId="20" xfId="0" applyNumberFormat="1" applyFont="1" applyFill="1" applyBorder="1" applyAlignment="1">
      <alignment horizontal="right" vertical="center"/>
    </xf>
    <xf numFmtId="3" fontId="44" fillId="3" borderId="14" xfId="0" applyNumberFormat="1" applyFont="1" applyFill="1" applyBorder="1" applyAlignment="1">
      <alignment vertical="center"/>
    </xf>
    <xf numFmtId="0" fontId="44" fillId="3" borderId="13" xfId="0" applyFont="1" applyFill="1" applyBorder="1" applyAlignment="1">
      <alignment vertical="center"/>
    </xf>
    <xf numFmtId="0" fontId="39" fillId="3" borderId="13" xfId="0" applyFont="1" applyFill="1" applyBorder="1" applyAlignment="1">
      <alignment horizontal="right" vertical="center"/>
    </xf>
    <xf numFmtId="164" fontId="39" fillId="3" borderId="20" xfId="0" applyNumberFormat="1" applyFont="1" applyFill="1" applyBorder="1" applyAlignment="1">
      <alignment horizontal="right" vertical="center"/>
    </xf>
    <xf numFmtId="3" fontId="44" fillId="3" borderId="14" xfId="0" applyNumberFormat="1" applyFont="1" applyFill="1" applyBorder="1" applyAlignment="1">
      <alignment horizontal="right" vertical="center"/>
    </xf>
    <xf numFmtId="0" fontId="9" fillId="0" borderId="0" xfId="0" applyFont="1"/>
    <xf numFmtId="164" fontId="41" fillId="3" borderId="16" xfId="0" applyNumberFormat="1" applyFont="1" applyFill="1" applyBorder="1" applyAlignment="1">
      <alignment vertical="center"/>
    </xf>
    <xf numFmtId="164" fontId="41" fillId="3" borderId="0" xfId="0" applyNumberFormat="1" applyFont="1" applyFill="1" applyBorder="1" applyAlignment="1">
      <alignment vertical="center"/>
    </xf>
    <xf numFmtId="0" fontId="18" fillId="5" borderId="0" xfId="0" applyFont="1" applyFill="1" applyAlignment="1">
      <alignment vertical="center"/>
    </xf>
    <xf numFmtId="3" fontId="23" fillId="5" borderId="0" xfId="0" applyNumberFormat="1" applyFont="1" applyFill="1" applyBorder="1" applyAlignment="1">
      <alignment horizontal="right" vertical="center"/>
    </xf>
    <xf numFmtId="3" fontId="44" fillId="0" borderId="0" xfId="0" applyNumberFormat="1" applyFont="1" applyFill="1" applyBorder="1" applyAlignment="1">
      <alignment horizontal="right" vertical="center"/>
    </xf>
    <xf numFmtId="164" fontId="44" fillId="3" borderId="22" xfId="0" applyNumberFormat="1" applyFont="1" applyFill="1" applyBorder="1" applyAlignment="1">
      <alignment horizontal="right" vertical="center"/>
    </xf>
    <xf numFmtId="164" fontId="39" fillId="3" borderId="0" xfId="0" applyNumberFormat="1" applyFont="1" applyFill="1" applyBorder="1" applyAlignment="1">
      <alignment horizontal="right" vertical="center"/>
    </xf>
    <xf numFmtId="164" fontId="44" fillId="3" borderId="3" xfId="0" applyNumberFormat="1" applyFont="1" applyFill="1" applyBorder="1" applyAlignment="1">
      <alignment horizontal="right" vertical="center"/>
    </xf>
    <xf numFmtId="164" fontId="44" fillId="3" borderId="22" xfId="5" applyNumberFormat="1" applyFont="1" applyFill="1" applyBorder="1" applyAlignment="1">
      <alignment horizontal="right" vertical="center"/>
    </xf>
    <xf numFmtId="3" fontId="39" fillId="3" borderId="18" xfId="0" applyNumberFormat="1" applyFont="1" applyFill="1" applyBorder="1" applyAlignment="1">
      <alignment horizontal="right" vertical="center"/>
    </xf>
    <xf numFmtId="3" fontId="39" fillId="3" borderId="15" xfId="0" applyNumberFormat="1" applyFont="1" applyFill="1" applyBorder="1" applyAlignment="1">
      <alignment horizontal="right" vertical="center"/>
    </xf>
    <xf numFmtId="3" fontId="39" fillId="3" borderId="16" xfId="0" applyNumberFormat="1" applyFont="1" applyFill="1" applyBorder="1" applyAlignment="1">
      <alignment vertical="center"/>
    </xf>
    <xf numFmtId="3" fontId="39" fillId="3" borderId="12" xfId="0" applyNumberFormat="1" applyFont="1" applyFill="1" applyBorder="1" applyAlignment="1">
      <alignment vertical="center"/>
    </xf>
    <xf numFmtId="1" fontId="39" fillId="3" borderId="16" xfId="0" applyNumberFormat="1" applyFont="1" applyFill="1" applyBorder="1" applyAlignment="1">
      <alignment vertical="center"/>
    </xf>
    <xf numFmtId="3" fontId="39" fillId="0" borderId="12" xfId="0" applyNumberFormat="1" applyFont="1" applyFill="1" applyBorder="1" applyAlignment="1">
      <alignment horizontal="right" vertical="center"/>
    </xf>
    <xf numFmtId="0" fontId="23" fillId="2" borderId="0" xfId="0" applyFont="1" applyFill="1" applyAlignment="1">
      <alignment horizontal="right" vertical="center"/>
    </xf>
    <xf numFmtId="3" fontId="39" fillId="3" borderId="0" xfId="0" applyNumberFormat="1" applyFont="1" applyFill="1" applyBorder="1" applyAlignment="1">
      <alignment horizontal="right" vertical="center"/>
    </xf>
    <xf numFmtId="0" fontId="39" fillId="3" borderId="16" xfId="0" applyFont="1" applyFill="1" applyBorder="1" applyAlignment="1">
      <alignment horizontal="right" vertical="center"/>
    </xf>
    <xf numFmtId="0" fontId="53" fillId="0" borderId="0" xfId="0" applyFont="1"/>
    <xf numFmtId="3" fontId="39" fillId="3" borderId="1" xfId="0" applyNumberFormat="1" applyFont="1" applyFill="1" applyBorder="1" applyAlignment="1">
      <alignment horizontal="right" vertical="center"/>
    </xf>
    <xf numFmtId="3" fontId="39" fillId="3" borderId="17" xfId="0" applyNumberFormat="1" applyFont="1" applyFill="1" applyBorder="1" applyAlignment="1">
      <alignment vertical="center"/>
    </xf>
    <xf numFmtId="3" fontId="39" fillId="3" borderId="20" xfId="0" applyNumberFormat="1" applyFont="1" applyFill="1" applyBorder="1" applyAlignment="1">
      <alignment vertical="center"/>
    </xf>
    <xf numFmtId="3" fontId="39" fillId="3" borderId="19" xfId="0" applyNumberFormat="1" applyFont="1" applyFill="1" applyBorder="1" applyAlignment="1">
      <alignment vertical="center"/>
    </xf>
    <xf numFmtId="3" fontId="23" fillId="5" borderId="8" xfId="0" applyNumberFormat="1" applyFont="1" applyFill="1" applyBorder="1" applyAlignment="1">
      <alignment horizontal="right" vertical="center"/>
    </xf>
    <xf numFmtId="3" fontId="23" fillId="5" borderId="4" xfId="0" applyNumberFormat="1" applyFont="1" applyFill="1" applyBorder="1" applyAlignment="1">
      <alignment horizontal="right" vertical="center"/>
    </xf>
    <xf numFmtId="3" fontId="44" fillId="0" borderId="1" xfId="0" applyNumberFormat="1" applyFont="1" applyFill="1" applyBorder="1" applyAlignment="1">
      <alignment horizontal="right" vertical="center"/>
    </xf>
    <xf numFmtId="3" fontId="43" fillId="5" borderId="7" xfId="0" applyNumberFormat="1" applyFont="1" applyFill="1" applyBorder="1" applyAlignment="1">
      <alignment horizontal="right" vertical="center"/>
    </xf>
    <xf numFmtId="3" fontId="43" fillId="5" borderId="0" xfId="0" applyNumberFormat="1" applyFont="1" applyFill="1" applyBorder="1" applyAlignment="1">
      <alignment horizontal="right" vertical="center"/>
    </xf>
    <xf numFmtId="3" fontId="39" fillId="0" borderId="16" xfId="0" applyNumberFormat="1" applyFont="1" applyFill="1" applyBorder="1" applyAlignment="1">
      <alignment horizontal="right" vertical="center"/>
    </xf>
    <xf numFmtId="3" fontId="39" fillId="0" borderId="0" xfId="0" applyNumberFormat="1" applyFont="1" applyFill="1" applyBorder="1" applyAlignment="1">
      <alignment horizontal="right" vertical="center"/>
    </xf>
    <xf numFmtId="3" fontId="39" fillId="0" borderId="1" xfId="0" applyNumberFormat="1" applyFont="1" applyFill="1" applyBorder="1" applyAlignment="1">
      <alignment horizontal="right" vertical="center"/>
    </xf>
    <xf numFmtId="0" fontId="2" fillId="2" borderId="0" xfId="0" applyFont="1" applyFill="1" applyBorder="1" applyAlignment="1">
      <alignment horizontal="right" vertical="top" wrapText="1"/>
    </xf>
    <xf numFmtId="170" fontId="39" fillId="0" borderId="0" xfId="1" applyNumberFormat="1" applyFont="1" applyFill="1" applyBorder="1" applyAlignment="1">
      <alignment horizontal="right" vertical="center"/>
    </xf>
    <xf numFmtId="0" fontId="2" fillId="0" borderId="0" xfId="0" applyFont="1" applyFill="1" applyAlignment="1">
      <alignment horizontal="left" vertical="center"/>
    </xf>
    <xf numFmtId="3" fontId="39" fillId="3" borderId="0" xfId="0" applyNumberFormat="1" applyFont="1" applyFill="1" applyBorder="1" applyAlignment="1">
      <alignment vertical="center"/>
    </xf>
    <xf numFmtId="170" fontId="39" fillId="3" borderId="0" xfId="1" applyNumberFormat="1" applyFont="1" applyFill="1" applyBorder="1" applyAlignment="1">
      <alignment vertical="center"/>
    </xf>
    <xf numFmtId="10" fontId="39" fillId="3" borderId="0" xfId="1" applyNumberFormat="1" applyFont="1" applyFill="1" applyBorder="1" applyAlignment="1">
      <alignment vertical="center"/>
    </xf>
    <xf numFmtId="170" fontId="39" fillId="3" borderId="16" xfId="1" applyNumberFormat="1" applyFont="1" applyFill="1" applyBorder="1" applyAlignment="1">
      <alignment vertical="center"/>
    </xf>
    <xf numFmtId="0" fontId="0" fillId="5" borderId="0" xfId="0" applyFill="1"/>
    <xf numFmtId="3" fontId="44" fillId="3" borderId="2" xfId="0" applyNumberFormat="1" applyFont="1" applyFill="1" applyBorder="1" applyAlignment="1">
      <alignment horizontal="right" vertical="center"/>
    </xf>
    <xf numFmtId="0" fontId="2" fillId="2" borderId="0" xfId="0" applyFont="1" applyFill="1" applyBorder="1" applyAlignment="1">
      <alignment horizontal="left" vertical="top" wrapText="1"/>
    </xf>
    <xf numFmtId="169" fontId="39" fillId="3" borderId="16" xfId="4" applyNumberFormat="1" applyFont="1" applyFill="1" applyBorder="1" applyAlignment="1">
      <alignment horizontal="right" vertical="center"/>
    </xf>
    <xf numFmtId="169" fontId="39" fillId="3" borderId="19" xfId="4" applyNumberFormat="1" applyFont="1" applyFill="1" applyBorder="1" applyAlignment="1">
      <alignment horizontal="right" vertical="center"/>
    </xf>
    <xf numFmtId="170" fontId="39" fillId="3" borderId="16" xfId="1" applyNumberFormat="1" applyFont="1" applyFill="1" applyBorder="1" applyAlignment="1">
      <alignment horizontal="right" vertical="center"/>
    </xf>
    <xf numFmtId="170" fontId="39" fillId="3" borderId="19" xfId="1" applyNumberFormat="1" applyFont="1" applyFill="1" applyBorder="1" applyAlignment="1">
      <alignment horizontal="right" vertical="center"/>
    </xf>
    <xf numFmtId="164" fontId="39" fillId="3" borderId="16" xfId="0" applyNumberFormat="1" applyFont="1" applyFill="1" applyBorder="1" applyAlignment="1">
      <alignment horizontal="right" vertical="center"/>
    </xf>
    <xf numFmtId="0" fontId="22" fillId="6" borderId="18" xfId="0" applyFont="1" applyFill="1" applyBorder="1" applyAlignment="1">
      <alignment horizontal="left" vertical="top"/>
    </xf>
    <xf numFmtId="0" fontId="22" fillId="6" borderId="2" xfId="0" applyFont="1" applyFill="1" applyBorder="1" applyAlignment="1">
      <alignment horizontal="left" vertical="top"/>
    </xf>
    <xf numFmtId="0" fontId="22" fillId="6" borderId="17" xfId="0" applyFont="1" applyFill="1" applyBorder="1" applyAlignment="1">
      <alignment horizontal="left" vertical="top"/>
    </xf>
    <xf numFmtId="0" fontId="22" fillId="6" borderId="1" xfId="0" applyFont="1" applyFill="1" applyBorder="1" applyAlignment="1">
      <alignment horizontal="left" vertical="top"/>
    </xf>
    <xf numFmtId="3" fontId="44" fillId="3" borderId="1" xfId="0" applyNumberFormat="1" applyFont="1" applyFill="1" applyBorder="1" applyAlignment="1">
      <alignment horizontal="right" vertical="center"/>
    </xf>
    <xf numFmtId="0" fontId="0" fillId="5" borderId="0" xfId="0" applyFill="1" applyAlignment="1">
      <alignment horizontal="center"/>
    </xf>
    <xf numFmtId="0" fontId="11" fillId="2" borderId="0" xfId="0" applyFont="1" applyFill="1" applyAlignment="1">
      <alignment horizontal="right" vertical="center" wrapText="1"/>
    </xf>
    <xf numFmtId="0" fontId="54" fillId="5" borderId="0" xfId="2" applyFont="1" applyFill="1" applyAlignment="1">
      <alignment horizontal="left" vertical="center"/>
    </xf>
    <xf numFmtId="3" fontId="39" fillId="5" borderId="0" xfId="0" applyNumberFormat="1" applyFont="1" applyFill="1" applyBorder="1" applyAlignment="1">
      <alignment horizontal="right" vertical="center"/>
    </xf>
    <xf numFmtId="0" fontId="55" fillId="5" borderId="0" xfId="0" applyFont="1" applyFill="1"/>
    <xf numFmtId="3" fontId="56" fillId="6" borderId="0" xfId="0" applyNumberFormat="1" applyFont="1" applyFill="1" applyBorder="1" applyAlignment="1">
      <alignment horizontal="left" vertical="center"/>
    </xf>
    <xf numFmtId="0" fontId="56" fillId="6" borderId="0" xfId="0" applyFont="1" applyFill="1" applyBorder="1" applyAlignment="1">
      <alignment horizontal="left" vertical="center"/>
    </xf>
    <xf numFmtId="169" fontId="39" fillId="0" borderId="16" xfId="4" applyNumberFormat="1" applyFont="1" applyBorder="1" applyAlignment="1">
      <alignment horizontal="right" vertical="center"/>
    </xf>
    <xf numFmtId="164" fontId="44" fillId="0" borderId="16" xfId="0" applyNumberFormat="1" applyFont="1" applyBorder="1" applyAlignment="1">
      <alignment horizontal="right" vertical="center"/>
    </xf>
    <xf numFmtId="169" fontId="39" fillId="0" borderId="19" xfId="4" applyNumberFormat="1" applyFont="1" applyBorder="1" applyAlignment="1">
      <alignment horizontal="right" vertical="center"/>
    </xf>
    <xf numFmtId="169" fontId="39" fillId="0" borderId="0" xfId="4" applyNumberFormat="1" applyFont="1" applyAlignment="1">
      <alignment horizontal="right" vertical="center"/>
    </xf>
    <xf numFmtId="3" fontId="44" fillId="6" borderId="0" xfId="0" applyNumberFormat="1" applyFont="1" applyFill="1" applyBorder="1" applyAlignment="1">
      <alignment horizontal="left" vertical="center"/>
    </xf>
    <xf numFmtId="164" fontId="44" fillId="0" borderId="28" xfId="0" applyNumberFormat="1" applyFont="1" applyBorder="1" applyAlignment="1">
      <alignment horizontal="right" vertical="center"/>
    </xf>
    <xf numFmtId="164" fontId="39" fillId="0" borderId="16" xfId="0" applyNumberFormat="1" applyFont="1" applyBorder="1" applyAlignment="1">
      <alignment horizontal="right" vertical="center"/>
    </xf>
    <xf numFmtId="164" fontId="39" fillId="0" borderId="12" xfId="0" applyNumberFormat="1" applyFont="1" applyBorder="1" applyAlignment="1">
      <alignment horizontal="right" vertical="center"/>
    </xf>
    <xf numFmtId="0" fontId="55" fillId="5" borderId="0" xfId="0" applyFont="1" applyFill="1" applyAlignment="1">
      <alignment vertical="center"/>
    </xf>
    <xf numFmtId="0" fontId="34" fillId="2" borderId="7" xfId="0" applyFont="1" applyFill="1" applyBorder="1" applyAlignment="1">
      <alignment horizontal="center" vertical="top" wrapText="1"/>
    </xf>
    <xf numFmtId="0" fontId="34" fillId="2" borderId="0" xfId="0" applyFont="1" applyFill="1" applyBorder="1" applyAlignment="1">
      <alignment horizontal="center" vertical="top" wrapText="1"/>
    </xf>
    <xf numFmtId="0" fontId="34" fillId="2" borderId="25" xfId="0" applyFont="1" applyFill="1" applyBorder="1" applyAlignment="1">
      <alignment horizontal="center" vertical="top"/>
    </xf>
    <xf numFmtId="0" fontId="34" fillId="2" borderId="25" xfId="0" applyFont="1" applyFill="1" applyBorder="1" applyAlignment="1">
      <alignment horizontal="center" vertical="top" wrapText="1"/>
    </xf>
    <xf numFmtId="0" fontId="34" fillId="2" borderId="7" xfId="0" applyFont="1" applyFill="1" applyBorder="1" applyAlignment="1">
      <alignment horizontal="center" vertical="top"/>
    </xf>
    <xf numFmtId="0" fontId="34" fillId="2" borderId="0" xfId="0" applyFont="1" applyFill="1" applyBorder="1" applyAlignment="1">
      <alignment horizontal="right" vertical="top" wrapText="1"/>
    </xf>
    <xf numFmtId="0" fontId="22" fillId="6" borderId="1" xfId="0" applyFont="1" applyFill="1" applyBorder="1" applyAlignment="1">
      <alignment horizontal="right" vertical="center"/>
    </xf>
    <xf numFmtId="0" fontId="2" fillId="2" borderId="33" xfId="0" applyFont="1" applyFill="1" applyBorder="1" applyAlignment="1">
      <alignment horizontal="right" vertical="center"/>
    </xf>
    <xf numFmtId="0" fontId="57" fillId="0" borderId="0" xfId="0" applyFont="1" applyFill="1" applyAlignment="1">
      <alignment vertical="top" wrapText="1"/>
    </xf>
    <xf numFmtId="0" fontId="51" fillId="7" borderId="0" xfId="0" applyFont="1" applyFill="1"/>
    <xf numFmtId="0" fontId="9" fillId="7" borderId="0" xfId="0" applyFont="1" applyFill="1" applyAlignment="1">
      <alignment horizontal="left" vertical="center"/>
    </xf>
    <xf numFmtId="0" fontId="0" fillId="7" borderId="1" xfId="0" applyFill="1" applyBorder="1"/>
    <xf numFmtId="164" fontId="39" fillId="3" borderId="1" xfId="0" applyNumberFormat="1" applyFont="1" applyFill="1" applyBorder="1" applyAlignment="1">
      <alignment horizontal="right" vertical="center"/>
    </xf>
    <xf numFmtId="164" fontId="39" fillId="3" borderId="16" xfId="0" applyNumberFormat="1" applyFont="1" applyFill="1" applyBorder="1" applyAlignment="1">
      <alignment vertical="center"/>
    </xf>
    <xf numFmtId="164" fontId="39" fillId="3" borderId="19" xfId="0" applyNumberFormat="1" applyFont="1" applyFill="1" applyBorder="1" applyAlignment="1">
      <alignment vertical="center"/>
    </xf>
    <xf numFmtId="164" fontId="39" fillId="3" borderId="17" xfId="0" applyNumberFormat="1" applyFont="1" applyFill="1" applyBorder="1" applyAlignment="1">
      <alignment vertical="center"/>
    </xf>
    <xf numFmtId="164" fontId="39" fillId="3" borderId="20" xfId="0" applyNumberFormat="1" applyFont="1" applyFill="1" applyBorder="1" applyAlignment="1">
      <alignment vertical="center"/>
    </xf>
    <xf numFmtId="164" fontId="39" fillId="3" borderId="17" xfId="0" applyNumberFormat="1" applyFont="1" applyFill="1" applyBorder="1" applyAlignment="1">
      <alignment horizontal="right" vertical="center"/>
    </xf>
    <xf numFmtId="164" fontId="39" fillId="3" borderId="14" xfId="0" applyNumberFormat="1" applyFont="1" applyFill="1" applyBorder="1" applyAlignment="1">
      <alignment horizontal="right" vertical="center"/>
    </xf>
    <xf numFmtId="2" fontId="41" fillId="3" borderId="0" xfId="0" applyNumberFormat="1" applyFont="1" applyFill="1" applyBorder="1" applyAlignment="1">
      <alignment vertical="center"/>
    </xf>
    <xf numFmtId="164" fontId="44" fillId="3" borderId="21" xfId="0" applyNumberFormat="1" applyFont="1" applyFill="1" applyBorder="1" applyAlignment="1">
      <alignment horizontal="right" vertical="center"/>
    </xf>
    <xf numFmtId="164" fontId="44" fillId="3" borderId="2" xfId="0" applyNumberFormat="1" applyFont="1" applyFill="1" applyBorder="1" applyAlignment="1">
      <alignment horizontal="right" vertical="center"/>
    </xf>
    <xf numFmtId="0" fontId="50" fillId="6" borderId="18" xfId="0" applyFont="1" applyFill="1" applyBorder="1" applyAlignment="1">
      <alignment vertical="center"/>
    </xf>
    <xf numFmtId="0" fontId="50" fillId="6" borderId="17" xfId="0" applyFont="1" applyFill="1" applyBorder="1" applyAlignment="1">
      <alignment vertical="center"/>
    </xf>
    <xf numFmtId="3" fontId="44" fillId="3" borderId="17" xfId="0" applyNumberFormat="1" applyFont="1" applyFill="1" applyBorder="1" applyAlignment="1">
      <alignment vertical="center"/>
    </xf>
    <xf numFmtId="3" fontId="44" fillId="3" borderId="20" xfId="0" applyNumberFormat="1" applyFont="1" applyFill="1" applyBorder="1" applyAlignment="1">
      <alignment vertical="center"/>
    </xf>
    <xf numFmtId="164" fontId="44" fillId="3" borderId="20" xfId="0" applyNumberFormat="1" applyFont="1" applyFill="1" applyBorder="1" applyAlignment="1">
      <alignment horizontal="right" vertical="center"/>
    </xf>
    <xf numFmtId="3" fontId="44" fillId="3" borderId="18" xfId="0" applyNumberFormat="1" applyFont="1" applyFill="1" applyBorder="1" applyAlignment="1">
      <alignment vertical="center"/>
    </xf>
    <xf numFmtId="3" fontId="44" fillId="3" borderId="21" xfId="0" applyNumberFormat="1" applyFont="1" applyFill="1" applyBorder="1" applyAlignment="1">
      <alignment vertical="center"/>
    </xf>
    <xf numFmtId="164" fontId="44" fillId="3" borderId="15" xfId="0" applyNumberFormat="1" applyFont="1" applyFill="1" applyBorder="1" applyAlignment="1">
      <alignment horizontal="right" vertical="center"/>
    </xf>
    <xf numFmtId="9" fontId="36" fillId="5" borderId="33" xfId="1" applyFont="1" applyFill="1" applyBorder="1" applyAlignment="1">
      <alignment horizontal="right" vertical="center" wrapText="1"/>
    </xf>
    <xf numFmtId="169" fontId="44" fillId="0" borderId="16" xfId="4" applyNumberFormat="1" applyFont="1" applyBorder="1" applyAlignment="1">
      <alignment horizontal="right" vertical="center"/>
    </xf>
    <xf numFmtId="169" fontId="44" fillId="0" borderId="19" xfId="4" applyNumberFormat="1" applyFont="1" applyBorder="1" applyAlignment="1">
      <alignment horizontal="right" vertical="center"/>
    </xf>
    <xf numFmtId="0" fontId="44" fillId="6" borderId="16" xfId="0" applyFont="1" applyFill="1" applyBorder="1" applyAlignment="1">
      <alignment horizontal="right" vertical="center"/>
    </xf>
    <xf numFmtId="0" fontId="4" fillId="6" borderId="17" xfId="0" applyFont="1" applyFill="1" applyBorder="1" applyAlignment="1">
      <alignment horizontal="left" vertical="top"/>
    </xf>
    <xf numFmtId="0" fontId="4" fillId="6" borderId="1" xfId="0" applyFont="1" applyFill="1" applyBorder="1" applyAlignment="1">
      <alignment horizontal="left" vertical="top" wrapText="1"/>
    </xf>
    <xf numFmtId="0" fontId="4" fillId="6" borderId="0" xfId="0" applyFont="1" applyFill="1" applyBorder="1" applyAlignment="1">
      <alignment horizontal="left" vertical="top" wrapText="1"/>
    </xf>
    <xf numFmtId="0" fontId="56" fillId="6" borderId="16" xfId="0" applyFont="1" applyFill="1" applyBorder="1" applyAlignment="1">
      <alignment horizontal="right" vertical="center"/>
    </xf>
    <xf numFmtId="0" fontId="27" fillId="6" borderId="16" xfId="0" applyFont="1" applyFill="1" applyBorder="1" applyAlignment="1">
      <alignment horizontal="right" vertical="center"/>
    </xf>
    <xf numFmtId="49" fontId="27" fillId="6" borderId="16" xfId="0" applyNumberFormat="1" applyFont="1" applyFill="1" applyBorder="1" applyAlignment="1">
      <alignment horizontal="right" vertical="center"/>
    </xf>
    <xf numFmtId="10" fontId="39" fillId="0" borderId="0" xfId="0" applyNumberFormat="1" applyFont="1" applyFill="1" applyBorder="1" applyAlignment="1">
      <alignment horizontal="right" vertical="center"/>
    </xf>
    <xf numFmtId="10" fontId="44" fillId="0" borderId="3" xfId="1" applyNumberFormat="1" applyFont="1" applyFill="1" applyBorder="1"/>
    <xf numFmtId="164" fontId="44" fillId="6" borderId="16" xfId="0" applyNumberFormat="1" applyFont="1" applyFill="1" applyBorder="1" applyAlignment="1">
      <alignment horizontal="right" vertical="center"/>
    </xf>
    <xf numFmtId="164" fontId="44" fillId="6" borderId="0" xfId="4" applyNumberFormat="1" applyFont="1" applyFill="1" applyAlignment="1">
      <alignment horizontal="right" vertical="center"/>
    </xf>
    <xf numFmtId="164" fontId="39" fillId="6" borderId="0" xfId="4" applyNumberFormat="1" applyFont="1" applyFill="1" applyAlignment="1">
      <alignment horizontal="right" vertical="center"/>
    </xf>
    <xf numFmtId="0" fontId="4" fillId="6" borderId="13" xfId="0" applyFont="1" applyFill="1" applyBorder="1" applyAlignment="1">
      <alignment horizontal="left" vertical="center" wrapText="1"/>
    </xf>
    <xf numFmtId="0" fontId="4" fillId="6" borderId="13" xfId="0" applyFont="1" applyFill="1" applyBorder="1" applyAlignment="1">
      <alignment vertical="center" wrapText="1"/>
    </xf>
    <xf numFmtId="0" fontId="12" fillId="6" borderId="23" xfId="0" applyFont="1" applyFill="1" applyBorder="1" applyAlignment="1">
      <alignment vertical="center"/>
    </xf>
    <xf numFmtId="0" fontId="22" fillId="6" borderId="32" xfId="0" applyFont="1" applyFill="1" applyBorder="1" applyAlignment="1">
      <alignment vertical="center"/>
    </xf>
    <xf numFmtId="3" fontId="27" fillId="6" borderId="13" xfId="0" applyNumberFormat="1" applyFont="1" applyFill="1" applyBorder="1" applyAlignment="1">
      <alignment horizontal="left" vertical="center"/>
    </xf>
    <xf numFmtId="0" fontId="4" fillId="6" borderId="3" xfId="0" applyFont="1" applyFill="1" applyBorder="1" applyAlignment="1">
      <alignment vertical="center"/>
    </xf>
    <xf numFmtId="0" fontId="16" fillId="5" borderId="16" xfId="0" applyFont="1" applyFill="1" applyBorder="1" applyAlignment="1">
      <alignment horizontal="left" vertical="center"/>
    </xf>
    <xf numFmtId="0" fontId="38" fillId="2" borderId="0" xfId="0" applyFont="1" applyFill="1" applyAlignment="1">
      <alignment horizontal="left" vertical="center" wrapText="1"/>
    </xf>
    <xf numFmtId="0" fontId="13" fillId="0" borderId="0" xfId="0" applyFont="1" applyFill="1" applyBorder="1" applyAlignment="1">
      <alignment horizontal="left" vertical="center" wrapText="1"/>
    </xf>
    <xf numFmtId="171" fontId="13" fillId="0" borderId="0" xfId="0" applyNumberFormat="1" applyFont="1" applyFill="1" applyBorder="1" applyAlignment="1">
      <alignment horizontal="center" vertical="center" wrapText="1"/>
    </xf>
    <xf numFmtId="171" fontId="29" fillId="0" borderId="0" xfId="0" applyNumberFormat="1" applyFont="1" applyFill="1" applyBorder="1" applyAlignment="1">
      <alignment horizontal="center" vertical="center" wrapText="1"/>
    </xf>
    <xf numFmtId="173" fontId="23" fillId="5" borderId="9" xfId="0" applyNumberFormat="1" applyFont="1" applyFill="1" applyBorder="1" applyAlignment="1">
      <alignment horizontal="center" vertical="center"/>
    </xf>
    <xf numFmtId="173" fontId="23" fillId="5" borderId="11" xfId="0" applyNumberFormat="1" applyFont="1" applyFill="1" applyBorder="1" applyAlignment="1">
      <alignment horizontal="center" vertical="center"/>
    </xf>
    <xf numFmtId="173" fontId="44" fillId="6" borderId="9" xfId="0" applyNumberFormat="1" applyFont="1" applyFill="1" applyBorder="1" applyAlignment="1">
      <alignment horizontal="center"/>
    </xf>
    <xf numFmtId="173" fontId="44" fillId="6" borderId="11" xfId="0" applyNumberFormat="1" applyFont="1" applyFill="1" applyBorder="1" applyAlignment="1">
      <alignment horizontal="center"/>
    </xf>
    <xf numFmtId="0" fontId="54" fillId="5" borderId="0" xfId="2" applyFont="1" applyFill="1" applyAlignment="1">
      <alignment horizontal="left"/>
    </xf>
    <xf numFmtId="0" fontId="39" fillId="0" borderId="0" xfId="0" applyFont="1" applyBorder="1" applyAlignment="1">
      <alignment horizontal="left" wrapText="1"/>
    </xf>
    <xf numFmtId="0" fontId="2" fillId="2" borderId="0" xfId="0" applyFont="1" applyFill="1" applyAlignment="1">
      <alignment horizontal="left" wrapText="1"/>
    </xf>
    <xf numFmtId="0" fontId="2" fillId="2" borderId="0" xfId="0" applyFont="1" applyFill="1" applyAlignment="1">
      <alignment horizont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left" wrapText="1"/>
    </xf>
    <xf numFmtId="171" fontId="13" fillId="5" borderId="0" xfId="0" applyNumberFormat="1" applyFont="1" applyFill="1" applyAlignment="1">
      <alignment horizontal="center" vertical="center" wrapText="1"/>
    </xf>
    <xf numFmtId="171" fontId="29" fillId="5" borderId="0" xfId="0" applyNumberFormat="1" applyFont="1" applyFill="1" applyAlignment="1">
      <alignment horizontal="center" vertical="center" wrapText="1"/>
    </xf>
    <xf numFmtId="171" fontId="2" fillId="2" borderId="0" xfId="0" applyNumberFormat="1" applyFont="1" applyFill="1" applyAlignment="1">
      <alignment horizontal="center" vertical="center" wrapText="1"/>
    </xf>
    <xf numFmtId="171" fontId="22" fillId="6" borderId="0" xfId="0" applyNumberFormat="1" applyFont="1" applyFill="1" applyAlignment="1">
      <alignment horizontal="center" vertical="center" wrapText="1"/>
    </xf>
    <xf numFmtId="0" fontId="12" fillId="6" borderId="0" xfId="0" applyFont="1" applyFill="1" applyBorder="1" applyAlignment="1">
      <alignment horizontal="left" vertical="center"/>
    </xf>
    <xf numFmtId="0" fontId="34" fillId="2" borderId="0" xfId="0" applyFont="1" applyFill="1" applyBorder="1" applyAlignment="1">
      <alignment horizontal="center" vertical="center"/>
    </xf>
    <xf numFmtId="0" fontId="12" fillId="6" borderId="3" xfId="0" applyFont="1" applyFill="1" applyBorder="1" applyAlignment="1">
      <alignment horizontal="left" vertical="center"/>
    </xf>
    <xf numFmtId="0" fontId="34" fillId="2" borderId="0" xfId="0" applyFont="1" applyFill="1" applyAlignment="1">
      <alignment horizontal="center" vertical="center"/>
    </xf>
    <xf numFmtId="0" fontId="52" fillId="2" borderId="0" xfId="0" applyFont="1" applyFill="1" applyAlignment="1">
      <alignment horizontal="left" vertical="center"/>
    </xf>
    <xf numFmtId="0" fontId="34" fillId="2" borderId="24" xfId="0" applyFont="1" applyFill="1" applyBorder="1" applyAlignment="1">
      <alignment horizontal="center" vertical="top" wrapText="1"/>
    </xf>
    <xf numFmtId="0" fontId="34" fillId="2" borderId="0" xfId="0" applyFont="1" applyFill="1" applyBorder="1" applyAlignment="1">
      <alignment horizontal="center" vertical="top" wrapText="1"/>
    </xf>
    <xf numFmtId="0" fontId="34" fillId="2" borderId="7" xfId="0" applyFont="1" applyFill="1" applyBorder="1" applyAlignment="1">
      <alignment horizontal="center" vertical="top" wrapText="1"/>
    </xf>
    <xf numFmtId="0" fontId="34" fillId="2" borderId="26" xfId="0" applyFont="1" applyFill="1" applyBorder="1" applyAlignment="1">
      <alignment horizontal="center" vertical="top" wrapText="1"/>
    </xf>
    <xf numFmtId="0" fontId="34" fillId="2" borderId="11" xfId="0" applyFont="1" applyFill="1" applyBorder="1" applyAlignment="1">
      <alignment horizontal="center" vertical="top" wrapText="1"/>
    </xf>
    <xf numFmtId="0" fontId="34" fillId="2" borderId="25" xfId="0" applyFont="1" applyFill="1" applyBorder="1" applyAlignment="1">
      <alignment horizontal="center" vertical="top" wrapText="1"/>
    </xf>
    <xf numFmtId="0" fontId="34" fillId="2" borderId="27" xfId="0" applyFont="1" applyFill="1" applyBorder="1" applyAlignment="1">
      <alignment horizontal="center" vertical="top" wrapText="1"/>
    </xf>
    <xf numFmtId="0" fontId="34" fillId="2" borderId="8" xfId="0" applyFont="1" applyFill="1" applyBorder="1" applyAlignment="1">
      <alignment horizontal="center" vertical="top" wrapText="1"/>
    </xf>
    <xf numFmtId="0" fontId="24" fillId="5" borderId="0" xfId="2" applyFont="1" applyFill="1" applyAlignment="1">
      <alignment horizontal="left"/>
    </xf>
    <xf numFmtId="0" fontId="13" fillId="2" borderId="0" xfId="0" applyFont="1" applyFill="1" applyAlignment="1">
      <alignment horizontal="left" vertical="center" wrapText="1"/>
    </xf>
    <xf numFmtId="0" fontId="19" fillId="6" borderId="0" xfId="0" applyFont="1" applyFill="1" applyAlignment="1">
      <alignment horizontal="left" vertical="top" wrapText="1"/>
    </xf>
    <xf numFmtId="0" fontId="54" fillId="5" borderId="0" xfId="2" applyFont="1" applyFill="1" applyAlignment="1">
      <alignment horizontal="left" vertical="center"/>
    </xf>
    <xf numFmtId="0" fontId="38" fillId="2" borderId="0" xfId="0" applyFont="1" applyFill="1" applyAlignment="1">
      <alignment horizontal="left" vertical="center"/>
    </xf>
    <xf numFmtId="171" fontId="2" fillId="2" borderId="0" xfId="0" applyNumberFormat="1" applyFont="1" applyFill="1" applyBorder="1" applyAlignment="1">
      <alignment horizontal="center" vertical="center"/>
    </xf>
    <xf numFmtId="0" fontId="34" fillId="2" borderId="0" xfId="0" applyFont="1" applyFill="1" applyAlignment="1">
      <alignment horizontal="left" vertical="top"/>
    </xf>
    <xf numFmtId="0" fontId="18" fillId="0" borderId="0" xfId="0" applyFont="1" applyFill="1" applyAlignment="1">
      <alignment vertical="center"/>
    </xf>
    <xf numFmtId="0" fontId="34" fillId="2" borderId="0" xfId="0" applyFont="1" applyFill="1" applyAlignment="1">
      <alignment horizontal="left" vertical="center"/>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xf>
  </cellXfs>
  <cellStyles count="6">
    <cellStyle name="Comma" xfId="4" xr:uid="{2DCE457B-C4EA-4AC5-8EE4-15C36A6CEF3C}"/>
    <cellStyle name="Currency" xfId="5" builtinId="4"/>
    <cellStyle name="Hyperlink" xfId="2" builtinId="8"/>
    <cellStyle name="Komma 2 2 2" xfId="3" xr:uid="{CD89E49C-3AD5-49C2-B652-7A5B163442BD}"/>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16384</xdr:col>
      <xdr:colOff>85113</xdr:colOff>
      <xdr:row>36</xdr:row>
      <xdr:rowOff>0</xdr:rowOff>
    </xdr:to>
    <xdr:pic>
      <xdr:nvPicPr>
        <xdr:cNvPr id="5" name="Picture 4">
          <a:extLst>
            <a:ext uri="{FF2B5EF4-FFF2-40B4-BE49-F238E27FC236}">
              <a16:creationId xmlns:a16="http://schemas.microsoft.com/office/drawing/2014/main" id="{4B304C4E-7CF2-4365-B4EE-2E3DE73650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919856" cy="78377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ema1">
  <a:themeElements>
    <a:clrScheme name="Van Lanschot Kempen">
      <a:dk1>
        <a:srgbClr val="000000"/>
      </a:dk1>
      <a:lt1>
        <a:sysClr val="window" lastClr="FFFFFF"/>
      </a:lt1>
      <a:dk2>
        <a:srgbClr val="00585B"/>
      </a:dk2>
      <a:lt2>
        <a:srgbClr val="FFFFFF"/>
      </a:lt2>
      <a:accent1>
        <a:srgbClr val="1A2D3C"/>
      </a:accent1>
      <a:accent2>
        <a:srgbClr val="94837B"/>
      </a:accent2>
      <a:accent3>
        <a:srgbClr val="D5A888"/>
      </a:accent3>
      <a:accent4>
        <a:srgbClr val="B75725"/>
      </a:accent4>
      <a:accent5>
        <a:srgbClr val="5796A2"/>
      </a:accent5>
      <a:accent6>
        <a:srgbClr val="905882"/>
      </a:accent6>
      <a:hlink>
        <a:srgbClr val="00585B"/>
      </a:hlink>
      <a:folHlink>
        <a:srgbClr val="00585B"/>
      </a:folHlink>
    </a:clrScheme>
    <a:fontScheme name="Van Lanschot Kempen">
      <a:majorFont>
        <a:latin typeface="Nunito Sans Light"/>
        <a:ea typeface=""/>
        <a:cs typeface=""/>
      </a:majorFont>
      <a:minorFont>
        <a:latin typeface="Nunito Sans"/>
        <a:ea typeface=""/>
        <a:cs typeface=""/>
      </a:minorFont>
    </a:fontScheme>
    <a:fmtScheme name="Subtiel effen">
      <a:fillStyleLst>
        <a:solidFill>
          <a:schemeClr val="phClr"/>
        </a:solidFill>
        <a:solidFill>
          <a:schemeClr val="phClr">
            <a:tint val="65000"/>
          </a:schemeClr>
        </a:solidFill>
        <a:solidFill>
          <a:schemeClr val="phClr">
            <a:shade val="80000"/>
            <a:satMod val="150000"/>
          </a:schemeClr>
        </a:solidFill>
      </a:fillStyleLst>
      <a:lnStyleLst>
        <a:ln w="9525" cap="flat" cmpd="sng" algn="ctr">
          <a:solidFill>
            <a:schemeClr val="phClr"/>
          </a:solidFill>
          <a:prstDash val="solid"/>
        </a:ln>
        <a:ln w="10795" cap="flat" cmpd="sng" algn="ctr">
          <a:solidFill>
            <a:schemeClr val="phClr"/>
          </a:solidFill>
          <a:prstDash val="solid"/>
        </a:ln>
        <a:ln w="17145" cap="flat" cmpd="sng" algn="ctr">
          <a:solidFill>
            <a:schemeClr val="phClr">
              <a:shade val="95000"/>
              <a:alpha val="50000"/>
              <a:satMod val="150000"/>
            </a:schemeClr>
          </a:solidFill>
          <a:prstDash val="solid"/>
        </a:ln>
      </a:lnStyleLst>
      <a:effectStyleLst>
        <a:effectStyle>
          <a:effectLst/>
        </a:effectStyle>
        <a:effectStyle>
          <a:effectLst/>
        </a:effectStyle>
        <a:effectStyle>
          <a:effectLst>
            <a:outerShdw blurRad="44450" dist="13970" dir="5400000" algn="ctr" rotWithShape="0">
              <a:srgbClr val="000000">
                <a:alpha val="45000"/>
              </a:srgbClr>
            </a:outerShdw>
          </a:effectLst>
          <a:scene3d>
            <a:camera prst="orthographicFront">
              <a:rot lat="0" lon="0" rev="0"/>
            </a:camera>
            <a:lightRig rig="twoPt" dir="tl"/>
          </a:scene3d>
          <a:sp3d prstMaterial="flat">
            <a:bevelT w="12700" h="25400" prst="coolSlant"/>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5"/>
        </a:solidFill>
        <a:ln>
          <a:noFill/>
        </a:ln>
      </a:spPr>
      <a:bodyPr lIns="36000" tIns="36000" rIns="36000" bIns="36000" rtlCol="0" anchor="ctr"/>
      <a:lstStyle>
        <a:defPPr algn="ctr">
          <a:lnSpc>
            <a:spcPct val="95000"/>
          </a:lnSpc>
          <a:defRPr sz="1200"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lIns="0" tIns="0" rIns="0" bIns="0" rtlCol="0">
        <a:spAutoFit/>
      </a:bodyPr>
      <a:lstStyle>
        <a:defPPr>
          <a:lnSpc>
            <a:spcPct val="95000"/>
          </a:lnSpc>
          <a:defRPr sz="1200" dirty="0" err="1" smtClean="0">
            <a:solidFill>
              <a:schemeClr val="tx2"/>
            </a:solidFill>
          </a:defRPr>
        </a:defPPr>
      </a:lstStyle>
    </a:txDef>
  </a:objectDefaults>
  <a:extraClrSchemeLst/>
  <a:extLst>
    <a:ext uri="{05A4C25C-085E-4340-85A3-A5531E510DB2}">
      <thm15:themeFamily xmlns:thm15="http://schemas.microsoft.com/office/thememl/2012/main" name="VLK Voorbeelddias 2017" id="{606F4153-73A9-421C-9F58-70E40E5FC1B3}" vid="{189CB827-D574-47B1-B158-C55E0981F771}"/>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CD552-7EFA-4AF2-BFF9-91420F2B8FA1}">
  <sheetPr codeName="Sheet1">
    <tabColor theme="8" tint="0.79998168889431442"/>
  </sheetPr>
  <dimension ref="A1:H36"/>
  <sheetViews>
    <sheetView showGridLines="0" tabSelected="1" topLeftCell="A4" zoomScale="115" zoomScaleNormal="115" workbookViewId="0">
      <selection activeCell="A37" sqref="A37:XFD1048576"/>
    </sheetView>
  </sheetViews>
  <sheetFormatPr defaultColWidth="0" defaultRowHeight="16.5" zeroHeight="1" x14ac:dyDescent="0.3"/>
  <cols>
    <col min="1" max="8" width="8.77734375" customWidth="1"/>
    <col min="9" max="16384" width="8.77734375" hidden="1"/>
  </cols>
  <sheetData>
    <row r="1" x14ac:dyDescent="0.3"/>
    <row r="2" x14ac:dyDescent="0.3"/>
    <row r="3" x14ac:dyDescent="0.3"/>
    <row r="4" x14ac:dyDescent="0.3"/>
    <row r="5" x14ac:dyDescent="0.3"/>
    <row r="6" x14ac:dyDescent="0.3"/>
    <row r="7" x14ac:dyDescent="0.3"/>
    <row r="8" x14ac:dyDescent="0.3"/>
    <row r="9" x14ac:dyDescent="0.3"/>
    <row r="10" x14ac:dyDescent="0.3"/>
    <row r="11" x14ac:dyDescent="0.3"/>
    <row r="12" x14ac:dyDescent="0.3"/>
    <row r="13" x14ac:dyDescent="0.3"/>
    <row r="14" x14ac:dyDescent="0.3"/>
    <row r="15" x14ac:dyDescent="0.3"/>
    <row r="16" x14ac:dyDescent="0.3"/>
    <row r="17" x14ac:dyDescent="0.3"/>
    <row r="18" x14ac:dyDescent="0.3"/>
    <row r="19" x14ac:dyDescent="0.3"/>
    <row r="20" x14ac:dyDescent="0.3"/>
    <row r="21" x14ac:dyDescent="0.3"/>
    <row r="22" x14ac:dyDescent="0.3"/>
    <row r="23" x14ac:dyDescent="0.3"/>
    <row r="24" x14ac:dyDescent="0.3"/>
    <row r="25" x14ac:dyDescent="0.3"/>
    <row r="26" x14ac:dyDescent="0.3"/>
    <row r="27" x14ac:dyDescent="0.3"/>
    <row r="28" x14ac:dyDescent="0.3"/>
    <row r="29" x14ac:dyDescent="0.3"/>
    <row r="30" x14ac:dyDescent="0.3"/>
    <row r="31" x14ac:dyDescent="0.3"/>
    <row r="32" x14ac:dyDescent="0.3"/>
    <row r="33" x14ac:dyDescent="0.3"/>
    <row r="34" x14ac:dyDescent="0.3"/>
    <row r="35" x14ac:dyDescent="0.3"/>
    <row r="36" x14ac:dyDescent="0.3"/>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0C89F-FD9A-481C-ABC8-54D63C61C416}">
  <sheetPr codeName="Sheet10">
    <tabColor theme="3"/>
  </sheetPr>
  <dimension ref="B1:G18"/>
  <sheetViews>
    <sheetView showGridLines="0" workbookViewId="0">
      <selection activeCell="B15" sqref="B15"/>
    </sheetView>
  </sheetViews>
  <sheetFormatPr defaultRowHeight="16.5" x14ac:dyDescent="0.3"/>
  <cols>
    <col min="1" max="1" width="2.88671875" customWidth="1"/>
    <col min="2" max="2" width="29.44140625" bestFit="1" customWidth="1"/>
    <col min="3" max="3" width="17.88671875" bestFit="1" customWidth="1"/>
    <col min="4" max="4" width="17.88671875" customWidth="1"/>
    <col min="5" max="5" width="21" bestFit="1" customWidth="1"/>
    <col min="6" max="6" width="22.21875" bestFit="1" customWidth="1"/>
    <col min="7" max="7" width="21" bestFit="1" customWidth="1"/>
  </cols>
  <sheetData>
    <row r="1" spans="2:7" x14ac:dyDescent="0.3">
      <c r="B1" s="404" t="s">
        <v>302</v>
      </c>
      <c r="C1" s="404"/>
      <c r="D1" s="315"/>
      <c r="E1" s="315"/>
      <c r="F1" s="315"/>
      <c r="G1" s="315"/>
    </row>
    <row r="3" spans="2:7" ht="30" customHeight="1" x14ac:dyDescent="0.3">
      <c r="B3" s="396" t="s">
        <v>603</v>
      </c>
      <c r="C3" s="396"/>
      <c r="D3" s="410"/>
      <c r="E3" s="410"/>
      <c r="F3" s="411"/>
      <c r="G3" s="411"/>
    </row>
    <row r="4" spans="2:7" s="20" customFormat="1" x14ac:dyDescent="0.3">
      <c r="B4" s="27"/>
      <c r="C4" s="27"/>
      <c r="D4" s="27"/>
      <c r="E4" s="27"/>
      <c r="F4" s="27"/>
    </row>
    <row r="5" spans="2:7" s="20" customFormat="1" x14ac:dyDescent="0.3">
      <c r="B5" s="279"/>
      <c r="C5" s="279"/>
      <c r="D5" s="412">
        <v>44196</v>
      </c>
      <c r="E5" s="412"/>
      <c r="F5" s="413">
        <v>43830</v>
      </c>
      <c r="G5" s="413"/>
    </row>
    <row r="6" spans="2:7" x14ac:dyDescent="0.3">
      <c r="B6" s="115"/>
      <c r="C6" s="118" t="s">
        <v>339</v>
      </c>
      <c r="D6" s="351" t="s">
        <v>340</v>
      </c>
      <c r="E6" s="351" t="s">
        <v>333</v>
      </c>
      <c r="F6" s="350" t="s">
        <v>340</v>
      </c>
      <c r="G6" s="350" t="s">
        <v>333</v>
      </c>
    </row>
    <row r="7" spans="2:7" x14ac:dyDescent="0.3">
      <c r="B7" s="93" t="s">
        <v>1</v>
      </c>
      <c r="C7" s="110"/>
      <c r="D7" s="112">
        <v>474227.30558666663</v>
      </c>
      <c r="E7" s="111">
        <v>60804.876823499988</v>
      </c>
      <c r="F7" s="116">
        <v>500259.64983000001</v>
      </c>
      <c r="G7" s="117">
        <v>65134.561413099989</v>
      </c>
    </row>
    <row r="8" spans="2:7" x14ac:dyDescent="0.3">
      <c r="B8" s="76" t="s">
        <v>341</v>
      </c>
      <c r="C8" s="107">
        <v>0.18</v>
      </c>
      <c r="D8" s="113">
        <v>47416.373796666659</v>
      </c>
      <c r="E8" s="108">
        <v>8534.9472833999989</v>
      </c>
      <c r="F8" s="114">
        <v>57459.035979999993</v>
      </c>
      <c r="G8" s="109">
        <v>10342.626476399999</v>
      </c>
    </row>
    <row r="9" spans="2:7" x14ac:dyDescent="0.3">
      <c r="B9" s="76" t="s">
        <v>342</v>
      </c>
      <c r="C9" s="107">
        <v>0.18</v>
      </c>
      <c r="D9" s="113">
        <v>3451.2457133333328</v>
      </c>
      <c r="E9" s="108">
        <v>621.2242283999999</v>
      </c>
      <c r="F9" s="114">
        <v>9349.0883933333334</v>
      </c>
      <c r="G9" s="109">
        <v>1682.8359108</v>
      </c>
    </row>
    <row r="10" spans="2:7" x14ac:dyDescent="0.3">
      <c r="B10" s="76" t="s">
        <v>343</v>
      </c>
      <c r="C10" s="107">
        <v>0.12</v>
      </c>
      <c r="D10" s="113">
        <v>144515.6207433333</v>
      </c>
      <c r="E10" s="108">
        <v>17341.874489199996</v>
      </c>
      <c r="F10" s="114">
        <v>143629.67010333334</v>
      </c>
      <c r="G10" s="109">
        <v>17235.560412399998</v>
      </c>
    </row>
    <row r="11" spans="2:7" x14ac:dyDescent="0.3">
      <c r="B11" s="76" t="s">
        <v>344</v>
      </c>
      <c r="C11" s="107">
        <v>0.15</v>
      </c>
      <c r="D11" s="113">
        <v>14554.263513333333</v>
      </c>
      <c r="E11" s="108">
        <v>2183.1395269999998</v>
      </c>
      <c r="F11" s="114">
        <v>21274.562143333336</v>
      </c>
      <c r="G11" s="109">
        <v>3191.1843215000004</v>
      </c>
    </row>
    <row r="12" spans="2:7" x14ac:dyDescent="0.3">
      <c r="B12" s="76" t="s">
        <v>345</v>
      </c>
      <c r="C12" s="107">
        <v>0.12</v>
      </c>
      <c r="D12" s="113">
        <v>155010.74430666663</v>
      </c>
      <c r="E12" s="108">
        <v>18601.289316799994</v>
      </c>
      <c r="F12" s="114">
        <v>162850.45531000002</v>
      </c>
      <c r="G12" s="109">
        <v>19542.054637200003</v>
      </c>
    </row>
    <row r="13" spans="2:7" x14ac:dyDescent="0.3">
      <c r="B13" s="76" t="s">
        <v>346</v>
      </c>
      <c r="C13" s="107">
        <v>0.18</v>
      </c>
      <c r="D13" s="113">
        <v>6711.0569933333336</v>
      </c>
      <c r="E13" s="108">
        <v>1207.9902588</v>
      </c>
      <c r="F13" s="114">
        <v>7611.3184466666662</v>
      </c>
      <c r="G13" s="109">
        <v>1370.0373203999998</v>
      </c>
    </row>
    <row r="14" spans="2:7" x14ac:dyDescent="0.3">
      <c r="B14" s="76" t="s">
        <v>632</v>
      </c>
      <c r="C14" s="107">
        <v>0.15</v>
      </c>
      <c r="D14" s="113">
        <v>208.38858333333334</v>
      </c>
      <c r="E14" s="108">
        <v>31.258287500000002</v>
      </c>
      <c r="F14" s="114">
        <v>0</v>
      </c>
      <c r="G14" s="109">
        <v>0</v>
      </c>
    </row>
    <row r="15" spans="2:7" x14ac:dyDescent="0.3">
      <c r="B15" s="76" t="s">
        <v>6</v>
      </c>
      <c r="C15" s="107">
        <v>0.12</v>
      </c>
      <c r="D15" s="113">
        <v>102359.61193666667</v>
      </c>
      <c r="E15" s="108">
        <v>12283.1534324</v>
      </c>
      <c r="F15" s="114">
        <v>98085.519453333327</v>
      </c>
      <c r="G15" s="109">
        <v>11770.262334399999</v>
      </c>
    </row>
    <row r="18" spans="5:5" x14ac:dyDescent="0.3">
      <c r="E18" s="200"/>
    </row>
  </sheetData>
  <mergeCells count="6">
    <mergeCell ref="B1:C1"/>
    <mergeCell ref="B3:C3"/>
    <mergeCell ref="D3:E3"/>
    <mergeCell ref="F3:G3"/>
    <mergeCell ref="D5:E5"/>
    <mergeCell ref="F5:G5"/>
  </mergeCells>
  <hyperlinks>
    <hyperlink ref="B1:C1" location="'Table of Contents'!A1" display="Go back to Table of Contents" xr:uid="{7FD4BB3B-8444-410B-B3E5-5E6A14AE3BB2}"/>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FC53B-9CCE-46E3-8220-74145B73BC28}">
  <sheetPr codeName="Sheet11">
    <tabColor theme="3"/>
  </sheetPr>
  <dimension ref="A1:G9"/>
  <sheetViews>
    <sheetView showGridLines="0" workbookViewId="0">
      <selection activeCell="B4" sqref="B4"/>
    </sheetView>
  </sheetViews>
  <sheetFormatPr defaultRowHeight="16.5" x14ac:dyDescent="0.3"/>
  <cols>
    <col min="1" max="1" width="2.88671875" customWidth="1"/>
    <col min="2" max="2" width="54.109375" customWidth="1"/>
    <col min="3" max="4" width="10.21875" customWidth="1"/>
    <col min="6" max="6" width="10.6640625" bestFit="1" customWidth="1"/>
    <col min="7" max="7" width="14" bestFit="1" customWidth="1"/>
    <col min="8" max="8" width="77.77734375" bestFit="1" customWidth="1"/>
  </cols>
  <sheetData>
    <row r="1" spans="1:7" x14ac:dyDescent="0.3">
      <c r="B1" s="404" t="s">
        <v>302</v>
      </c>
      <c r="C1" s="404"/>
      <c r="D1" s="315"/>
    </row>
    <row r="3" spans="1:7" ht="30" customHeight="1" x14ac:dyDescent="0.3">
      <c r="B3" s="396" t="s">
        <v>633</v>
      </c>
      <c r="C3" s="396"/>
      <c r="D3" s="396"/>
    </row>
    <row r="4" spans="1:7" x14ac:dyDescent="0.3">
      <c r="A4" s="20"/>
      <c r="B4" s="27"/>
      <c r="C4" s="27"/>
      <c r="D4" s="27"/>
    </row>
    <row r="5" spans="1:7" ht="16.899999999999999" customHeight="1" x14ac:dyDescent="0.3">
      <c r="B5" s="29"/>
      <c r="C5" s="121">
        <v>44196</v>
      </c>
      <c r="D5" s="119">
        <v>43830</v>
      </c>
    </row>
    <row r="6" spans="1:7" ht="33" customHeight="1" x14ac:dyDescent="0.3">
      <c r="B6" s="76" t="s">
        <v>348</v>
      </c>
      <c r="C6" s="108">
        <v>366082.22008999996</v>
      </c>
      <c r="D6" s="109">
        <v>349462</v>
      </c>
      <c r="G6" s="200"/>
    </row>
    <row r="7" spans="1:7" x14ac:dyDescent="0.3">
      <c r="B7" s="76" t="s">
        <v>349</v>
      </c>
      <c r="C7" s="108">
        <v>-111192.68878328323</v>
      </c>
      <c r="D7" s="109">
        <v>-225472</v>
      </c>
      <c r="G7" s="200"/>
    </row>
    <row r="8" spans="1:7" x14ac:dyDescent="0.3">
      <c r="B8" s="76" t="s">
        <v>350</v>
      </c>
      <c r="C8" s="120">
        <v>107258.34394328325</v>
      </c>
      <c r="D8" s="212">
        <v>193016</v>
      </c>
      <c r="G8" s="200"/>
    </row>
    <row r="9" spans="1:7" x14ac:dyDescent="0.3">
      <c r="B9" s="92" t="s">
        <v>351</v>
      </c>
      <c r="C9" s="280">
        <v>362147.87524999998</v>
      </c>
      <c r="D9" s="281">
        <v>317006</v>
      </c>
      <c r="G9" s="200"/>
    </row>
  </sheetData>
  <mergeCells count="2">
    <mergeCell ref="B1:C1"/>
    <mergeCell ref="B3:D3"/>
  </mergeCells>
  <hyperlinks>
    <hyperlink ref="B1:C1" location="'Table of Contents'!A1" display="Go back to Table of Contents" xr:uid="{0F36F5DB-7E1F-4EEF-9D89-E6D1963D80E5}"/>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F1C7E-35EE-4D85-BF10-0D833EF05AA2}">
  <sheetPr codeName="Sheet12">
    <tabColor theme="3"/>
  </sheetPr>
  <dimension ref="A1:L35"/>
  <sheetViews>
    <sheetView showGridLines="0" zoomScaleNormal="100" workbookViewId="0">
      <selection activeCell="B32" sqref="B32:C32"/>
    </sheetView>
  </sheetViews>
  <sheetFormatPr defaultColWidth="8.77734375" defaultRowHeight="16.5" x14ac:dyDescent="0.3"/>
  <cols>
    <col min="1" max="1" width="2.88671875" style="42" customWidth="1"/>
    <col min="2" max="2" width="23.6640625" style="42" customWidth="1"/>
    <col min="3" max="3" width="23.77734375" style="42" customWidth="1"/>
    <col min="4" max="4" width="20.5546875" style="42" customWidth="1"/>
    <col min="5" max="10" width="18.21875" style="42" customWidth="1"/>
    <col min="11" max="11" width="16" style="42" customWidth="1"/>
    <col min="12" max="16384" width="8.77734375" style="42"/>
  </cols>
  <sheetData>
    <row r="1" spans="1:12" s="33" customFormat="1" ht="19.149999999999999" customHeight="1" x14ac:dyDescent="0.3">
      <c r="A1"/>
      <c r="B1" s="404" t="s">
        <v>302</v>
      </c>
      <c r="C1" s="404"/>
      <c r="D1" s="315"/>
      <c r="E1" s="315"/>
      <c r="F1" s="315"/>
    </row>
    <row r="2" spans="1:12" s="33" customFormat="1" x14ac:dyDescent="0.3">
      <c r="A2"/>
      <c r="B2"/>
      <c r="C2"/>
      <c r="D2"/>
      <c r="E2"/>
      <c r="F2"/>
      <c r="H2" s="35"/>
      <c r="I2" s="36"/>
      <c r="J2" s="36"/>
      <c r="K2" s="36"/>
      <c r="L2" s="36"/>
    </row>
    <row r="3" spans="1:12" s="33" customFormat="1" ht="20.45" customHeight="1" x14ac:dyDescent="0.3">
      <c r="A3"/>
      <c r="B3" s="396" t="s">
        <v>611</v>
      </c>
      <c r="C3" s="396"/>
      <c r="D3" s="396"/>
      <c r="E3" s="396"/>
      <c r="F3" s="396"/>
      <c r="H3" s="31"/>
      <c r="I3" s="37"/>
      <c r="J3" s="37"/>
      <c r="K3" s="37"/>
      <c r="L3" s="37"/>
    </row>
    <row r="4" spans="1:12" s="33" customFormat="1" x14ac:dyDescent="0.3">
      <c r="A4" s="20"/>
      <c r="B4" s="27"/>
      <c r="C4" s="27"/>
      <c r="D4" s="27"/>
      <c r="E4" s="27"/>
      <c r="F4" s="27"/>
      <c r="H4" s="38"/>
      <c r="I4" s="32"/>
      <c r="J4" s="32"/>
      <c r="K4" s="32"/>
      <c r="L4" s="32"/>
    </row>
    <row r="5" spans="1:12" s="33" customFormat="1" x14ac:dyDescent="0.3">
      <c r="A5" s="20"/>
      <c r="B5" s="123"/>
      <c r="C5" s="415" t="s">
        <v>352</v>
      </c>
      <c r="D5" s="415"/>
      <c r="E5" s="415" t="s">
        <v>353</v>
      </c>
      <c r="F5" s="415"/>
      <c r="H5" s="38"/>
      <c r="I5" s="32"/>
      <c r="J5" s="32"/>
      <c r="K5" s="32"/>
      <c r="L5" s="32"/>
    </row>
    <row r="6" spans="1:12" s="33" customFormat="1" ht="25.5" x14ac:dyDescent="0.3">
      <c r="A6"/>
      <c r="B6" s="47"/>
      <c r="C6" s="349" t="s">
        <v>354</v>
      </c>
      <c r="D6" s="349" t="s">
        <v>355</v>
      </c>
      <c r="E6" s="349" t="s">
        <v>356</v>
      </c>
      <c r="F6" s="349" t="s">
        <v>357</v>
      </c>
      <c r="H6" s="31"/>
      <c r="I6" s="32"/>
      <c r="J6" s="32"/>
      <c r="K6" s="32"/>
      <c r="L6" s="34"/>
    </row>
    <row r="7" spans="1:12" s="33" customFormat="1" x14ac:dyDescent="0.3">
      <c r="A7"/>
      <c r="B7" s="126" t="s">
        <v>2</v>
      </c>
      <c r="C7" s="127">
        <v>2895216.2792600002</v>
      </c>
      <c r="D7" s="127">
        <v>5648914.3941099998</v>
      </c>
      <c r="E7" s="252">
        <v>0</v>
      </c>
      <c r="F7" s="283">
        <v>0</v>
      </c>
      <c r="H7" s="31"/>
      <c r="I7" s="44"/>
      <c r="J7" s="45"/>
      <c r="K7" s="32"/>
      <c r="L7" s="32"/>
    </row>
    <row r="8" spans="1:12" s="33" customFormat="1" x14ac:dyDescent="0.3">
      <c r="A8"/>
      <c r="B8" s="126" t="s">
        <v>3</v>
      </c>
      <c r="C8" s="127">
        <v>181920.19915999999</v>
      </c>
      <c r="D8" s="127">
        <v>5540.6160300000001</v>
      </c>
      <c r="E8" s="252">
        <v>0</v>
      </c>
      <c r="F8" s="283">
        <v>0</v>
      </c>
      <c r="H8" s="31"/>
      <c r="I8" s="44"/>
      <c r="J8" s="45"/>
      <c r="K8" s="34"/>
      <c r="L8" s="34"/>
    </row>
    <row r="9" spans="1:12" s="33" customFormat="1" x14ac:dyDescent="0.3">
      <c r="A9"/>
      <c r="B9" s="126" t="s">
        <v>4</v>
      </c>
      <c r="C9" s="127">
        <v>86797.256469999993</v>
      </c>
      <c r="D9" s="127">
        <v>5543.69391</v>
      </c>
      <c r="E9" s="252">
        <v>0</v>
      </c>
      <c r="F9" s="283">
        <v>0</v>
      </c>
      <c r="H9" s="31"/>
      <c r="I9" s="44"/>
      <c r="J9" s="45"/>
    </row>
    <row r="10" spans="1:12" s="33" customFormat="1" x14ac:dyDescent="0.3">
      <c r="A10"/>
      <c r="B10" s="126" t="s">
        <v>568</v>
      </c>
      <c r="C10" s="127">
        <v>38062.891750000003</v>
      </c>
      <c r="D10" s="127">
        <v>19823.217980000001</v>
      </c>
      <c r="E10" s="252">
        <v>0</v>
      </c>
      <c r="F10" s="283">
        <v>0</v>
      </c>
      <c r="H10" s="46"/>
      <c r="I10" s="44"/>
      <c r="J10" s="45"/>
    </row>
    <row r="11" spans="1:12" s="33" customFormat="1" x14ac:dyDescent="0.3">
      <c r="A11"/>
      <c r="B11" s="126" t="s">
        <v>7</v>
      </c>
      <c r="C11" s="127">
        <v>125323.768</v>
      </c>
      <c r="D11" s="127">
        <v>7153.6242099999999</v>
      </c>
      <c r="E11" s="252">
        <v>0</v>
      </c>
      <c r="F11" s="283">
        <v>0</v>
      </c>
    </row>
    <row r="12" spans="1:12" s="33" customFormat="1" x14ac:dyDescent="0.3">
      <c r="A12"/>
      <c r="B12" s="126" t="s">
        <v>569</v>
      </c>
      <c r="C12" s="127">
        <v>136963.52189999999</v>
      </c>
      <c r="D12" s="252">
        <v>0</v>
      </c>
      <c r="E12" s="252">
        <v>0</v>
      </c>
      <c r="F12" s="283">
        <v>0</v>
      </c>
    </row>
    <row r="13" spans="1:12" s="33" customFormat="1" x14ac:dyDescent="0.3">
      <c r="A13"/>
      <c r="B13" s="126" t="s">
        <v>269</v>
      </c>
      <c r="C13" s="127">
        <v>486019.50195999997</v>
      </c>
      <c r="D13" s="127">
        <v>42065.403290000097</v>
      </c>
      <c r="E13" s="252">
        <v>0</v>
      </c>
      <c r="F13" s="283">
        <v>0</v>
      </c>
    </row>
    <row r="14" spans="1:12" s="33" customFormat="1" x14ac:dyDescent="0.3">
      <c r="A14"/>
      <c r="B14" s="130" t="s">
        <v>1</v>
      </c>
      <c r="C14" s="131">
        <v>3950303.4185000001</v>
      </c>
      <c r="D14" s="131">
        <v>5729040.9495299999</v>
      </c>
      <c r="E14" s="282">
        <v>0</v>
      </c>
      <c r="F14" s="284">
        <v>0</v>
      </c>
    </row>
    <row r="15" spans="1:12" s="33" customFormat="1" x14ac:dyDescent="0.3">
      <c r="A15"/>
      <c r="B15"/>
      <c r="C15"/>
      <c r="D15"/>
      <c r="E15"/>
      <c r="F15"/>
    </row>
    <row r="16" spans="1:12" s="33" customFormat="1" x14ac:dyDescent="0.3">
      <c r="A16"/>
      <c r="B16"/>
      <c r="C16"/>
      <c r="D16"/>
      <c r="E16"/>
      <c r="F16"/>
    </row>
    <row r="17" spans="1:9" x14ac:dyDescent="0.3">
      <c r="A17" s="39"/>
      <c r="B17" s="40"/>
      <c r="C17" s="40"/>
      <c r="D17" s="40"/>
      <c r="E17" s="41"/>
      <c r="F17" s="40"/>
    </row>
    <row r="18" spans="1:9" x14ac:dyDescent="0.3">
      <c r="A18" s="39"/>
      <c r="B18" s="124"/>
      <c r="C18" s="292" t="s">
        <v>593</v>
      </c>
      <c r="D18" s="417" t="s">
        <v>361</v>
      </c>
      <c r="E18" s="417"/>
      <c r="F18" s="417"/>
      <c r="G18" s="417"/>
      <c r="H18" s="125"/>
      <c r="I18" s="125"/>
    </row>
    <row r="19" spans="1:9" ht="25.5" x14ac:dyDescent="0.3">
      <c r="A19" s="39"/>
      <c r="B19" s="124"/>
      <c r="C19" s="164" t="s">
        <v>594</v>
      </c>
      <c r="D19" s="164" t="s">
        <v>362</v>
      </c>
      <c r="E19" s="164" t="s">
        <v>364</v>
      </c>
      <c r="F19" s="164" t="s">
        <v>365</v>
      </c>
      <c r="G19" s="164" t="s">
        <v>1</v>
      </c>
      <c r="H19" s="164" t="s">
        <v>363</v>
      </c>
      <c r="I19" s="164" t="s">
        <v>366</v>
      </c>
    </row>
    <row r="20" spans="1:9" x14ac:dyDescent="0.3">
      <c r="A20" s="39"/>
      <c r="B20" s="391" t="s">
        <v>2</v>
      </c>
      <c r="C20" s="132">
        <v>336399.81955000001</v>
      </c>
      <c r="D20" s="132">
        <v>179753.73258000001</v>
      </c>
      <c r="E20" s="252">
        <v>0</v>
      </c>
      <c r="F20" s="132">
        <v>4123.4551799999999</v>
      </c>
      <c r="G20" s="132">
        <v>183877.18776</v>
      </c>
      <c r="H20" s="133">
        <v>0.86493490164567999</v>
      </c>
      <c r="I20" s="384">
        <v>0</v>
      </c>
    </row>
    <row r="21" spans="1:9" x14ac:dyDescent="0.3">
      <c r="A21" s="39"/>
      <c r="B21" s="126" t="s">
        <v>3</v>
      </c>
      <c r="C21" s="252">
        <v>0</v>
      </c>
      <c r="D21" s="132">
        <v>11035.09325</v>
      </c>
      <c r="E21" s="252">
        <v>0</v>
      </c>
      <c r="F21" s="252">
        <v>0</v>
      </c>
      <c r="G21" s="132">
        <v>11035.09325</v>
      </c>
      <c r="H21" s="133">
        <v>5.1907674960188645E-2</v>
      </c>
      <c r="I21" s="384">
        <v>0</v>
      </c>
    </row>
    <row r="22" spans="1:9" x14ac:dyDescent="0.3">
      <c r="A22" s="39"/>
      <c r="B22" s="126" t="s">
        <v>4</v>
      </c>
      <c r="C22" s="252">
        <v>0</v>
      </c>
      <c r="D22" s="132">
        <v>5575.6854999999996</v>
      </c>
      <c r="E22" s="252">
        <v>0</v>
      </c>
      <c r="F22" s="252">
        <v>0</v>
      </c>
      <c r="G22" s="132">
        <v>5575.6854999999996</v>
      </c>
      <c r="H22" s="133">
        <v>2.6227315352703239E-2</v>
      </c>
      <c r="I22" s="384">
        <v>0</v>
      </c>
    </row>
    <row r="23" spans="1:9" x14ac:dyDescent="0.3">
      <c r="A23" s="39"/>
      <c r="B23" s="126" t="s">
        <v>568</v>
      </c>
      <c r="C23" s="132">
        <v>10082.700000000001</v>
      </c>
      <c r="D23" s="132">
        <v>627.42792000000009</v>
      </c>
      <c r="E23" s="252">
        <v>0</v>
      </c>
      <c r="F23" s="132">
        <v>80.661600000000007</v>
      </c>
      <c r="G23" s="132">
        <v>708.08952000000011</v>
      </c>
      <c r="H23" s="133">
        <v>3.3307630315562581E-3</v>
      </c>
      <c r="I23" s="384">
        <v>0</v>
      </c>
    </row>
    <row r="24" spans="1:9" x14ac:dyDescent="0.3">
      <c r="A24" s="39"/>
      <c r="B24" s="126" t="s">
        <v>7</v>
      </c>
      <c r="C24" s="132">
        <v>24229.690999999999</v>
      </c>
      <c r="D24" s="132">
        <v>2579.4432099999999</v>
      </c>
      <c r="E24" s="252">
        <v>0</v>
      </c>
      <c r="F24" s="132">
        <v>193.83752999999999</v>
      </c>
      <c r="G24" s="132">
        <v>2773.2807399999997</v>
      </c>
      <c r="H24" s="133">
        <v>1.3045159833630896E-2</v>
      </c>
      <c r="I24" s="384">
        <v>0</v>
      </c>
    </row>
    <row r="25" spans="1:9" x14ac:dyDescent="0.3">
      <c r="A25" s="39"/>
      <c r="B25" s="126" t="s">
        <v>569</v>
      </c>
      <c r="C25" s="252">
        <v>0</v>
      </c>
      <c r="D25" s="132">
        <v>1216.0326100000002</v>
      </c>
      <c r="E25" s="252">
        <v>0</v>
      </c>
      <c r="F25" s="252">
        <v>0</v>
      </c>
      <c r="G25" s="132">
        <v>1216.0326100000002</v>
      </c>
      <c r="H25" s="133">
        <v>5.7200627154527992E-3</v>
      </c>
      <c r="I25" s="384">
        <v>0.01</v>
      </c>
    </row>
    <row r="26" spans="1:9" x14ac:dyDescent="0.3">
      <c r="A26" s="39"/>
      <c r="B26" s="126" t="s">
        <v>269</v>
      </c>
      <c r="C26" s="252">
        <v>0</v>
      </c>
      <c r="D26" s="132">
        <v>7405.4133599999859</v>
      </c>
      <c r="E26" s="252">
        <v>0</v>
      </c>
      <c r="F26" s="252">
        <v>0</v>
      </c>
      <c r="G26" s="132">
        <v>7405.4133599999859</v>
      </c>
      <c r="H26" s="133">
        <v>3.4834122460788243E-2</v>
      </c>
      <c r="I26" s="384">
        <v>0</v>
      </c>
    </row>
    <row r="27" spans="1:9" x14ac:dyDescent="0.3">
      <c r="A27" s="43"/>
      <c r="B27" s="134" t="s">
        <v>1</v>
      </c>
      <c r="C27" s="135">
        <v>370712.21055000002</v>
      </c>
      <c r="D27" s="135">
        <v>208192.82842999999</v>
      </c>
      <c r="E27" s="285">
        <v>0</v>
      </c>
      <c r="F27" s="135">
        <v>4397.9543100000001</v>
      </c>
      <c r="G27" s="135">
        <v>212590.78273999997</v>
      </c>
      <c r="H27" s="136">
        <v>1</v>
      </c>
      <c r="I27" s="385"/>
    </row>
    <row r="31" spans="1:9" ht="30" customHeight="1" x14ac:dyDescent="0.3">
      <c r="B31" s="418" t="s">
        <v>604</v>
      </c>
      <c r="C31" s="418"/>
      <c r="D31" s="418"/>
    </row>
    <row r="32" spans="1:9" x14ac:dyDescent="0.3">
      <c r="B32" s="416" t="s">
        <v>367</v>
      </c>
      <c r="C32" s="416"/>
      <c r="D32" s="206">
        <v>2657384.7842499996</v>
      </c>
    </row>
    <row r="33" spans="2:4" x14ac:dyDescent="0.3">
      <c r="B33" s="414" t="s">
        <v>368</v>
      </c>
      <c r="C33" s="414"/>
      <c r="D33" s="197">
        <v>8.1000000000000004E-5</v>
      </c>
    </row>
    <row r="34" spans="2:4" x14ac:dyDescent="0.3">
      <c r="B34" s="414" t="s">
        <v>369</v>
      </c>
      <c r="C34" s="414"/>
      <c r="D34" s="198">
        <v>332.14641999999998</v>
      </c>
    </row>
    <row r="35" spans="2:4" x14ac:dyDescent="0.3">
      <c r="B35" s="28"/>
      <c r="C35" s="49"/>
      <c r="D35" s="20"/>
    </row>
  </sheetData>
  <mergeCells count="9">
    <mergeCell ref="B33:C33"/>
    <mergeCell ref="B34:C34"/>
    <mergeCell ref="B1:C1"/>
    <mergeCell ref="B3:F3"/>
    <mergeCell ref="C5:D5"/>
    <mergeCell ref="E5:F5"/>
    <mergeCell ref="B32:C32"/>
    <mergeCell ref="D18:G18"/>
    <mergeCell ref="B31:D31"/>
  </mergeCells>
  <phoneticPr fontId="32" type="noConversion"/>
  <hyperlinks>
    <hyperlink ref="B1:C1" location="'Table of Contents'!A1" display="Go back to Table of Contents" xr:uid="{E7B0E353-0CDD-47DC-A2BF-A60B4D134D4A}"/>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0C16F-4C53-43A0-8850-C99C1744D3D4}">
  <sheetPr codeName="Sheet13">
    <tabColor theme="3"/>
  </sheetPr>
  <dimension ref="A1:D32"/>
  <sheetViews>
    <sheetView showGridLines="0" workbookViewId="0">
      <selection activeCell="B31" sqref="B31"/>
    </sheetView>
  </sheetViews>
  <sheetFormatPr defaultRowHeight="16.5" x14ac:dyDescent="0.3"/>
  <cols>
    <col min="1" max="1" width="2.88671875" customWidth="1"/>
    <col min="2" max="2" width="33.33203125" customWidth="1"/>
    <col min="3" max="3" width="16.21875" customWidth="1"/>
    <col min="4" max="4" width="17.6640625" customWidth="1"/>
  </cols>
  <sheetData>
    <row r="1" spans="1:4" x14ac:dyDescent="0.3">
      <c r="B1" s="404" t="s">
        <v>302</v>
      </c>
      <c r="C1" s="404"/>
      <c r="D1" s="315"/>
    </row>
    <row r="3" spans="1:4" ht="30" customHeight="1" x14ac:dyDescent="0.3">
      <c r="B3" s="396" t="s">
        <v>570</v>
      </c>
      <c r="C3" s="396"/>
      <c r="D3" s="396"/>
    </row>
    <row r="4" spans="1:4" x14ac:dyDescent="0.3">
      <c r="A4" s="20"/>
      <c r="B4" s="27"/>
      <c r="C4" s="27"/>
      <c r="D4" s="27"/>
    </row>
    <row r="5" spans="1:4" ht="25.5" x14ac:dyDescent="0.3">
      <c r="B5" s="29" t="s">
        <v>370</v>
      </c>
      <c r="C5" s="99" t="s">
        <v>371</v>
      </c>
      <c r="D5" s="65" t="s">
        <v>372</v>
      </c>
    </row>
    <row r="6" spans="1:4" x14ac:dyDescent="0.3">
      <c r="B6" s="137" t="s">
        <v>310</v>
      </c>
      <c r="C6" s="251">
        <v>2655024.7688099998</v>
      </c>
      <c r="D6" s="293">
        <v>59000.550417999999</v>
      </c>
    </row>
    <row r="7" spans="1:4" x14ac:dyDescent="0.3">
      <c r="B7" s="137" t="s">
        <v>311</v>
      </c>
      <c r="C7" s="251">
        <v>303344.22111000004</v>
      </c>
      <c r="D7" s="293">
        <v>18959.013819375003</v>
      </c>
    </row>
    <row r="8" spans="1:4" x14ac:dyDescent="0.3">
      <c r="B8" s="137" t="s">
        <v>571</v>
      </c>
      <c r="C8" s="294">
        <v>396204</v>
      </c>
      <c r="D8" s="129">
        <v>16509</v>
      </c>
    </row>
    <row r="9" spans="1:4" x14ac:dyDescent="0.3">
      <c r="B9" s="137" t="s">
        <v>312</v>
      </c>
      <c r="C9" s="251">
        <v>158640.0845</v>
      </c>
      <c r="D9" s="293">
        <v>39660.021124999999</v>
      </c>
    </row>
    <row r="10" spans="1:4" x14ac:dyDescent="0.3">
      <c r="B10" s="137" t="s">
        <v>313</v>
      </c>
      <c r="C10" s="251">
        <v>68501.856290000011</v>
      </c>
      <c r="D10" s="293">
        <v>17125.464072500003</v>
      </c>
    </row>
    <row r="11" spans="1:4" x14ac:dyDescent="0.3">
      <c r="B11" s="137" t="s">
        <v>314</v>
      </c>
      <c r="C11" s="251">
        <v>1114436.1089600001</v>
      </c>
      <c r="D11" s="293">
        <v>844.90986274450347</v>
      </c>
    </row>
    <row r="12" spans="1:4" x14ac:dyDescent="0.3">
      <c r="B12" s="137" t="s">
        <v>315</v>
      </c>
      <c r="C12" s="251">
        <v>71421.766260000004</v>
      </c>
      <c r="D12" s="293">
        <v>2645.2506022222224</v>
      </c>
    </row>
    <row r="13" spans="1:4" x14ac:dyDescent="0.3">
      <c r="B13" s="137" t="s">
        <v>258</v>
      </c>
      <c r="C13" s="251">
        <v>1338049.07794</v>
      </c>
      <c r="D13" s="293">
        <v>1656.0013340841583</v>
      </c>
    </row>
    <row r="14" spans="1:4" x14ac:dyDescent="0.3">
      <c r="B14" s="137" t="s">
        <v>316</v>
      </c>
      <c r="C14" s="251">
        <v>1702776.7384300001</v>
      </c>
      <c r="D14" s="293">
        <v>89.766289125942336</v>
      </c>
    </row>
    <row r="15" spans="1:4" x14ac:dyDescent="0.3">
      <c r="B15" s="137" t="s">
        <v>317</v>
      </c>
      <c r="C15" s="251">
        <v>871099.29298000003</v>
      </c>
      <c r="D15" s="293">
        <v>167.58355001539053</v>
      </c>
    </row>
    <row r="16" spans="1:4" x14ac:dyDescent="0.3">
      <c r="B16" s="137" t="s">
        <v>318</v>
      </c>
      <c r="C16" s="251">
        <v>196661.40158999999</v>
      </c>
      <c r="D16" s="293">
        <v>438.97634283482142</v>
      </c>
    </row>
    <row r="17" spans="2:4" x14ac:dyDescent="0.3">
      <c r="B17" s="137" t="s">
        <v>319</v>
      </c>
      <c r="C17" s="251">
        <v>58563.918259999999</v>
      </c>
      <c r="D17" s="293">
        <v>4183.1370185714286</v>
      </c>
    </row>
    <row r="18" spans="2:4" x14ac:dyDescent="0.3">
      <c r="B18" s="137" t="s">
        <v>320</v>
      </c>
      <c r="C18" s="251">
        <v>677044.04894000001</v>
      </c>
      <c r="D18" s="293">
        <v>14405.192530638298</v>
      </c>
    </row>
    <row r="19" spans="2:4" x14ac:dyDescent="0.3">
      <c r="B19" s="137" t="s">
        <v>322</v>
      </c>
      <c r="C19" s="251">
        <v>410520.74105000001</v>
      </c>
      <c r="D19" s="293">
        <v>178.40970927857452</v>
      </c>
    </row>
    <row r="20" spans="2:4" x14ac:dyDescent="0.3">
      <c r="B20" s="137" t="s">
        <v>373</v>
      </c>
      <c r="C20" s="251">
        <v>39621.7327</v>
      </c>
      <c r="D20" s="293">
        <v>7924.3465400000005</v>
      </c>
    </row>
    <row r="21" spans="2:4" x14ac:dyDescent="0.3">
      <c r="B21" s="137" t="s">
        <v>374</v>
      </c>
      <c r="C21" s="251">
        <v>66042.271810000006</v>
      </c>
      <c r="D21" s="293">
        <v>5080.1747546153847</v>
      </c>
    </row>
    <row r="22" spans="2:4" x14ac:dyDescent="0.3">
      <c r="B22" s="137" t="s">
        <v>326</v>
      </c>
      <c r="C22" s="251">
        <v>370818.64743999997</v>
      </c>
      <c r="D22" s="293">
        <v>26487.046245714282</v>
      </c>
    </row>
    <row r="23" spans="2:4" x14ac:dyDescent="0.3">
      <c r="B23" s="137" t="s">
        <v>375</v>
      </c>
      <c r="C23" s="251">
        <v>5699458.7749399999</v>
      </c>
      <c r="D23" s="293">
        <v>243.63949792416534</v>
      </c>
    </row>
    <row r="24" spans="2:4" x14ac:dyDescent="0.3">
      <c r="B24" s="50"/>
      <c r="C24" s="15"/>
      <c r="D24" s="15"/>
    </row>
    <row r="25" spans="2:4" x14ac:dyDescent="0.3">
      <c r="B25" s="50"/>
      <c r="C25" s="15"/>
      <c r="D25" s="15"/>
    </row>
    <row r="26" spans="2:4" x14ac:dyDescent="0.3">
      <c r="B26" s="29" t="s">
        <v>0</v>
      </c>
      <c r="C26" s="99" t="s">
        <v>371</v>
      </c>
      <c r="D26" s="15"/>
    </row>
    <row r="27" spans="2:4" x14ac:dyDescent="0.3">
      <c r="B27" s="137" t="s">
        <v>2</v>
      </c>
      <c r="C27" s="293">
        <v>12733424.141580001</v>
      </c>
      <c r="D27" s="15"/>
    </row>
    <row r="28" spans="2:4" x14ac:dyDescent="0.3">
      <c r="B28" s="137" t="s">
        <v>3</v>
      </c>
      <c r="C28" s="293">
        <v>627970.00210000004</v>
      </c>
      <c r="D28" s="15"/>
    </row>
    <row r="29" spans="2:4" x14ac:dyDescent="0.3">
      <c r="B29" s="137" t="s">
        <v>5</v>
      </c>
      <c r="C29" s="293">
        <v>291572.76056999998</v>
      </c>
      <c r="D29" s="15"/>
    </row>
    <row r="30" spans="2:4" x14ac:dyDescent="0.3">
      <c r="B30" s="137" t="s">
        <v>7</v>
      </c>
      <c r="C30" s="293">
        <v>397092.25308999995</v>
      </c>
      <c r="D30" s="15"/>
    </row>
    <row r="31" spans="2:4" x14ac:dyDescent="0.3">
      <c r="B31" s="137" t="s">
        <v>4</v>
      </c>
      <c r="C31" s="293">
        <v>217879.72881</v>
      </c>
      <c r="D31" s="15"/>
    </row>
    <row r="32" spans="2:4" x14ac:dyDescent="0.3">
      <c r="B32" s="137" t="s">
        <v>269</v>
      </c>
      <c r="C32" s="293">
        <v>1930291.0079100004</v>
      </c>
    </row>
  </sheetData>
  <mergeCells count="2">
    <mergeCell ref="B1:C1"/>
    <mergeCell ref="B3:D3"/>
  </mergeCells>
  <hyperlinks>
    <hyperlink ref="B1:C1" location="'Table of Contents'!A1" display="Go back to Table of Contents" xr:uid="{207FC151-06E7-44FC-A17D-A340E5DA1FD8}"/>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E2D32-A9B9-4C3A-902E-B01B907841FC}">
  <sheetPr codeName="Sheet14">
    <tabColor theme="3"/>
  </sheetPr>
  <dimension ref="A1:C24"/>
  <sheetViews>
    <sheetView showGridLines="0" topLeftCell="A3" workbookViewId="0">
      <selection activeCell="C19" sqref="C19"/>
    </sheetView>
  </sheetViews>
  <sheetFormatPr defaultRowHeight="16.5" x14ac:dyDescent="0.3"/>
  <cols>
    <col min="1" max="1" width="2.88671875" customWidth="1"/>
    <col min="2" max="2" width="33.6640625" customWidth="1"/>
    <col min="3" max="3" width="16.21875" customWidth="1"/>
  </cols>
  <sheetData>
    <row r="1" spans="1:3" x14ac:dyDescent="0.3">
      <c r="B1" s="404" t="s">
        <v>302</v>
      </c>
      <c r="C1" s="404"/>
    </row>
    <row r="3" spans="1:3" s="295" customFormat="1" ht="30" customHeight="1" x14ac:dyDescent="0.25">
      <c r="B3" s="396" t="s">
        <v>608</v>
      </c>
      <c r="C3" s="396"/>
    </row>
    <row r="4" spans="1:3" x14ac:dyDescent="0.3">
      <c r="A4" s="20"/>
      <c r="B4" s="27"/>
      <c r="C4" s="27"/>
    </row>
    <row r="5" spans="1:3" ht="25.5" x14ac:dyDescent="0.3">
      <c r="B5" s="29" t="s">
        <v>370</v>
      </c>
      <c r="C5" s="30" t="s">
        <v>376</v>
      </c>
    </row>
    <row r="6" spans="1:3" x14ac:dyDescent="0.3">
      <c r="B6" s="137" t="s">
        <v>310</v>
      </c>
      <c r="C6" s="201">
        <v>0.35</v>
      </c>
    </row>
    <row r="7" spans="1:3" x14ac:dyDescent="0.3">
      <c r="B7" s="137" t="s">
        <v>311</v>
      </c>
      <c r="C7" s="138">
        <v>2.2599999999999998</v>
      </c>
    </row>
    <row r="8" spans="1:3" x14ac:dyDescent="0.3">
      <c r="B8" s="137" t="s">
        <v>571</v>
      </c>
      <c r="C8" s="138">
        <v>2.65</v>
      </c>
    </row>
    <row r="9" spans="1:3" x14ac:dyDescent="0.3">
      <c r="B9" s="137" t="s">
        <v>572</v>
      </c>
      <c r="C9" s="138">
        <v>2.4500000000000002</v>
      </c>
    </row>
    <row r="10" spans="1:3" x14ac:dyDescent="0.3">
      <c r="B10" s="137" t="s">
        <v>313</v>
      </c>
      <c r="C10" s="138">
        <v>3.39</v>
      </c>
    </row>
    <row r="11" spans="1:3" x14ac:dyDescent="0.3">
      <c r="B11" s="137" t="s">
        <v>314</v>
      </c>
      <c r="C11" s="138">
        <v>6.72</v>
      </c>
    </row>
    <row r="12" spans="1:3" x14ac:dyDescent="0.3">
      <c r="B12" s="137" t="s">
        <v>377</v>
      </c>
      <c r="C12" s="95" t="s">
        <v>41</v>
      </c>
    </row>
    <row r="13" spans="1:3" x14ac:dyDescent="0.3">
      <c r="B13" s="137" t="s">
        <v>315</v>
      </c>
      <c r="C13" s="95" t="s">
        <v>41</v>
      </c>
    </row>
    <row r="14" spans="1:3" x14ac:dyDescent="0.3">
      <c r="B14" s="137" t="s">
        <v>258</v>
      </c>
      <c r="C14" s="138">
        <v>4.1100000000000003</v>
      </c>
    </row>
    <row r="15" spans="1:3" x14ac:dyDescent="0.3">
      <c r="B15" s="137" t="s">
        <v>316</v>
      </c>
      <c r="C15" s="138">
        <v>6.93</v>
      </c>
    </row>
    <row r="16" spans="1:3" x14ac:dyDescent="0.3">
      <c r="B16" s="137" t="s">
        <v>317</v>
      </c>
      <c r="C16" s="363">
        <v>24.7</v>
      </c>
    </row>
    <row r="17" spans="2:3" x14ac:dyDescent="0.3">
      <c r="B17" s="137" t="s">
        <v>318</v>
      </c>
      <c r="C17" s="363">
        <v>2.8</v>
      </c>
    </row>
    <row r="18" spans="2:3" x14ac:dyDescent="0.3">
      <c r="B18" s="137" t="s">
        <v>319</v>
      </c>
      <c r="C18" s="138">
        <v>0.21</v>
      </c>
    </row>
    <row r="19" spans="2:3" x14ac:dyDescent="0.3">
      <c r="B19" s="137" t="s">
        <v>320</v>
      </c>
      <c r="C19" s="363">
        <v>1.9</v>
      </c>
    </row>
    <row r="20" spans="2:3" x14ac:dyDescent="0.3">
      <c r="B20" s="137" t="s">
        <v>322</v>
      </c>
      <c r="C20" s="95" t="s">
        <v>41</v>
      </c>
    </row>
    <row r="21" spans="2:3" x14ac:dyDescent="0.3">
      <c r="B21" s="137" t="s">
        <v>373</v>
      </c>
      <c r="C21" s="95" t="s">
        <v>41</v>
      </c>
    </row>
    <row r="22" spans="2:3" x14ac:dyDescent="0.3">
      <c r="B22" s="137" t="s">
        <v>374</v>
      </c>
      <c r="C22" s="95" t="s">
        <v>41</v>
      </c>
    </row>
    <row r="23" spans="2:3" x14ac:dyDescent="0.3">
      <c r="B23" s="137" t="s">
        <v>326</v>
      </c>
      <c r="C23" s="138">
        <v>2.4900000000000002</v>
      </c>
    </row>
    <row r="24" spans="2:3" x14ac:dyDescent="0.3">
      <c r="B24" s="137" t="s">
        <v>375</v>
      </c>
      <c r="C24" s="138">
        <v>18.29</v>
      </c>
    </row>
  </sheetData>
  <mergeCells count="2">
    <mergeCell ref="B1:C1"/>
    <mergeCell ref="B3:C3"/>
  </mergeCells>
  <hyperlinks>
    <hyperlink ref="B1:C1" location="'Table of Contents'!A1" display="Go back to Table of Contents" xr:uid="{FB77A76D-1FEA-4932-9D4E-E54D6448BCB7}"/>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1B15F-8656-47AD-A84E-C3150687E88E}">
  <sheetPr codeName="Sheet15">
    <tabColor theme="3"/>
  </sheetPr>
  <dimension ref="A1:H25"/>
  <sheetViews>
    <sheetView showGridLines="0" topLeftCell="A2" workbookViewId="0">
      <selection activeCell="C21" sqref="C21"/>
    </sheetView>
  </sheetViews>
  <sheetFormatPr defaultRowHeight="16.899999999999999" customHeight="1" x14ac:dyDescent="0.3"/>
  <cols>
    <col min="1" max="1" width="2.88671875" customWidth="1"/>
    <col min="2" max="2" width="25.5546875" bestFit="1" customWidth="1"/>
    <col min="3" max="5" width="24.33203125" customWidth="1"/>
  </cols>
  <sheetData>
    <row r="1" spans="1:8" ht="16.899999999999999" customHeight="1" x14ac:dyDescent="0.3">
      <c r="B1" s="404" t="s">
        <v>302</v>
      </c>
      <c r="C1" s="404"/>
      <c r="D1" s="315"/>
      <c r="E1" s="315"/>
    </row>
    <row r="3" spans="1:8" ht="30" customHeight="1" x14ac:dyDescent="0.3">
      <c r="B3" s="396" t="s">
        <v>573</v>
      </c>
      <c r="C3" s="396"/>
      <c r="D3" s="396"/>
      <c r="E3" s="396"/>
    </row>
    <row r="4" spans="1:8" ht="16.899999999999999" customHeight="1" x14ac:dyDescent="0.3">
      <c r="A4" s="20"/>
      <c r="B4" s="27"/>
      <c r="C4" s="27"/>
    </row>
    <row r="5" spans="1:8" ht="31.15" customHeight="1" x14ac:dyDescent="0.3">
      <c r="B5" s="29" t="s">
        <v>0</v>
      </c>
      <c r="C5" s="308" t="s">
        <v>378</v>
      </c>
      <c r="D5" s="308" t="s">
        <v>379</v>
      </c>
      <c r="E5" s="308" t="s">
        <v>380</v>
      </c>
      <c r="F5" s="53"/>
      <c r="G5" s="53"/>
      <c r="H5" s="53"/>
    </row>
    <row r="6" spans="1:8" ht="16.899999999999999" customHeight="1" x14ac:dyDescent="0.3">
      <c r="B6" s="137" t="s">
        <v>2</v>
      </c>
      <c r="C6" s="288">
        <v>161748.63</v>
      </c>
      <c r="D6" s="251">
        <v>10591.8</v>
      </c>
      <c r="E6" s="289">
        <v>50715.194000000003</v>
      </c>
    </row>
    <row r="7" spans="1:8" ht="16.899999999999999" customHeight="1" x14ac:dyDescent="0.3">
      <c r="B7" s="137" t="s">
        <v>3</v>
      </c>
      <c r="C7" s="290">
        <v>13417.746999999999</v>
      </c>
      <c r="D7" s="251">
        <v>223.76599999999999</v>
      </c>
      <c r="E7" s="289">
        <v>5600.6869999999999</v>
      </c>
    </row>
    <row r="8" spans="1:8" ht="16.899999999999999" customHeight="1" x14ac:dyDescent="0.3">
      <c r="B8" s="137" t="s">
        <v>7</v>
      </c>
      <c r="C8" s="288">
        <v>9885.9459999999999</v>
      </c>
      <c r="D8" s="251" t="s">
        <v>336</v>
      </c>
      <c r="E8" s="289">
        <v>6196.47</v>
      </c>
    </row>
    <row r="9" spans="1:8" ht="16.899999999999999" customHeight="1" x14ac:dyDescent="0.3">
      <c r="B9" s="137" t="s">
        <v>381</v>
      </c>
      <c r="C9" s="288">
        <v>1454.223</v>
      </c>
      <c r="D9" s="251" t="s">
        <v>336</v>
      </c>
      <c r="E9" s="289">
        <v>748.08299999999997</v>
      </c>
    </row>
    <row r="10" spans="1:8" ht="16.899999999999999" customHeight="1" x14ac:dyDescent="0.3">
      <c r="B10" s="137" t="s">
        <v>5</v>
      </c>
      <c r="C10" s="288">
        <v>552.37300000000005</v>
      </c>
      <c r="D10" s="251" t="s">
        <v>336</v>
      </c>
      <c r="E10" s="289">
        <v>523.91099999999994</v>
      </c>
    </row>
    <row r="11" spans="1:8" ht="16.899999999999999" customHeight="1" x14ac:dyDescent="0.3">
      <c r="B11" s="137" t="s">
        <v>269</v>
      </c>
      <c r="C11" s="288">
        <v>79.540999999999997</v>
      </c>
      <c r="D11" s="251">
        <v>6998.143</v>
      </c>
      <c r="E11" s="289">
        <v>615.70100000000002</v>
      </c>
    </row>
    <row r="12" spans="1:8" ht="16.899999999999999" customHeight="1" x14ac:dyDescent="0.3">
      <c r="B12" s="51"/>
      <c r="C12" s="52"/>
    </row>
    <row r="13" spans="1:8" ht="16.899999999999999" customHeight="1" x14ac:dyDescent="0.3">
      <c r="B13" s="51"/>
      <c r="C13" s="51"/>
    </row>
    <row r="14" spans="1:8" ht="16.899999999999999" customHeight="1" x14ac:dyDescent="0.3">
      <c r="B14" s="51"/>
      <c r="C14" s="51"/>
    </row>
    <row r="15" spans="1:8" ht="30" customHeight="1" x14ac:dyDescent="0.3">
      <c r="B15" s="396" t="s">
        <v>595</v>
      </c>
      <c r="C15" s="396"/>
      <c r="D15" s="396"/>
      <c r="E15" s="396"/>
    </row>
    <row r="16" spans="1:8" ht="16.899999999999999" customHeight="1" x14ac:dyDescent="0.3">
      <c r="B16" s="63"/>
      <c r="C16" s="63"/>
    </row>
    <row r="17" spans="2:5" ht="16.899999999999999" customHeight="1" x14ac:dyDescent="0.3">
      <c r="B17" s="29"/>
      <c r="C17" s="65" t="s">
        <v>382</v>
      </c>
      <c r="D17" s="65" t="s">
        <v>383</v>
      </c>
      <c r="E17" s="65" t="s">
        <v>384</v>
      </c>
    </row>
    <row r="18" spans="2:5" ht="16.899999999999999" customHeight="1" x14ac:dyDescent="0.3">
      <c r="B18" s="392" t="s">
        <v>1</v>
      </c>
      <c r="C18" s="268">
        <v>187138.46100000001</v>
      </c>
      <c r="D18" s="268">
        <v>113901.98299999999</v>
      </c>
      <c r="E18" s="275">
        <f>+E23+E25</f>
        <v>96088.224000000002</v>
      </c>
    </row>
    <row r="19" spans="2:5" ht="16.899999999999999" customHeight="1" x14ac:dyDescent="0.3">
      <c r="B19" s="137" t="s">
        <v>258</v>
      </c>
      <c r="C19" s="139" t="s">
        <v>336</v>
      </c>
      <c r="D19" s="251">
        <v>6998.143</v>
      </c>
      <c r="E19" s="254" t="s">
        <v>336</v>
      </c>
    </row>
    <row r="20" spans="2:5" ht="16.899999999999999" customHeight="1" x14ac:dyDescent="0.3">
      <c r="B20" s="137" t="s">
        <v>316</v>
      </c>
      <c r="C20" s="139" t="s">
        <v>336</v>
      </c>
      <c r="D20" s="251">
        <v>9913.1830000000009</v>
      </c>
      <c r="E20" s="254" t="s">
        <v>336</v>
      </c>
    </row>
    <row r="21" spans="2:5" ht="16.899999999999999" customHeight="1" x14ac:dyDescent="0.3">
      <c r="B21" s="137" t="s">
        <v>317</v>
      </c>
      <c r="C21" s="139" t="s">
        <v>336</v>
      </c>
      <c r="D21" s="251">
        <v>0</v>
      </c>
      <c r="E21" s="254" t="s">
        <v>336</v>
      </c>
    </row>
    <row r="22" spans="2:5" ht="16.899999999999999" customHeight="1" x14ac:dyDescent="0.3">
      <c r="B22" s="142" t="s">
        <v>385</v>
      </c>
      <c r="C22" s="256">
        <v>153514.33799999999</v>
      </c>
      <c r="D22" s="256">
        <v>93279.78</v>
      </c>
      <c r="E22" s="259">
        <v>93279.78</v>
      </c>
    </row>
    <row r="23" spans="2:5" ht="16.899999999999999" customHeight="1" x14ac:dyDescent="0.3">
      <c r="B23" s="143" t="s">
        <v>323</v>
      </c>
      <c r="C23" s="260">
        <f>+C22</f>
        <v>153514.33799999999</v>
      </c>
      <c r="D23" s="260">
        <f>+D19+D20+D21+D22</f>
        <v>110191.106</v>
      </c>
      <c r="E23" s="263">
        <f>+E22</f>
        <v>93279.78</v>
      </c>
    </row>
    <row r="24" spans="2:5" ht="16.899999999999999" customHeight="1" x14ac:dyDescent="0.3">
      <c r="B24" s="241" t="s">
        <v>259</v>
      </c>
      <c r="C24" s="286">
        <v>33624.123</v>
      </c>
      <c r="D24" s="286">
        <v>3710.877</v>
      </c>
      <c r="E24" s="287">
        <v>2808.444</v>
      </c>
    </row>
    <row r="25" spans="2:5" ht="16.899999999999999" customHeight="1" x14ac:dyDescent="0.3">
      <c r="B25" s="141" t="s">
        <v>332</v>
      </c>
      <c r="C25" s="264">
        <f>+C24</f>
        <v>33624.123</v>
      </c>
      <c r="D25" s="264">
        <f>+D24</f>
        <v>3710.877</v>
      </c>
      <c r="E25" s="267">
        <f>+E24</f>
        <v>2808.444</v>
      </c>
    </row>
  </sheetData>
  <mergeCells count="3">
    <mergeCell ref="B1:C1"/>
    <mergeCell ref="B15:E15"/>
    <mergeCell ref="B3:E3"/>
  </mergeCells>
  <hyperlinks>
    <hyperlink ref="B1:C1" location="'Table of Contents'!A1" display="Go back to Table of Contents" xr:uid="{DCA02A74-C8D3-4C3F-81CF-AE5271CEC65F}"/>
  </hyperlinks>
  <pageMargins left="0.7" right="0.7" top="0.75" bottom="0.75" header="0.3" footer="0.3"/>
  <pageSetup orientation="portrait" r:id="rId1"/>
  <ignoredErrors>
    <ignoredError sqref="D23"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AFA26-75E3-4045-888B-F11893A33705}">
  <sheetPr codeName="Sheet16">
    <tabColor theme="3"/>
  </sheetPr>
  <dimension ref="A1:V26"/>
  <sheetViews>
    <sheetView showGridLines="0" workbookViewId="0">
      <selection activeCell="F24" sqref="F24"/>
    </sheetView>
  </sheetViews>
  <sheetFormatPr defaultRowHeight="16.5" x14ac:dyDescent="0.3"/>
  <cols>
    <col min="1" max="1" width="2.88671875" customWidth="1"/>
    <col min="2" max="2" width="28.21875" customWidth="1"/>
    <col min="3" max="3" width="17.88671875" bestFit="1" customWidth="1"/>
    <col min="10" max="10" width="15.109375" customWidth="1"/>
  </cols>
  <sheetData>
    <row r="1" spans="1:22" x14ac:dyDescent="0.3">
      <c r="B1" s="404" t="s">
        <v>302</v>
      </c>
      <c r="C1" s="404"/>
      <c r="D1" s="315"/>
      <c r="E1" s="315"/>
      <c r="F1" s="315"/>
      <c r="G1" s="315"/>
      <c r="H1" s="315"/>
      <c r="I1" s="315"/>
      <c r="J1" s="315"/>
    </row>
    <row r="3" spans="1:22" ht="30" customHeight="1" x14ac:dyDescent="0.3">
      <c r="B3" s="396" t="s">
        <v>581</v>
      </c>
      <c r="C3" s="396"/>
      <c r="D3" s="396"/>
      <c r="E3" s="396"/>
      <c r="F3" s="396"/>
      <c r="G3" s="396"/>
      <c r="H3" s="396"/>
      <c r="I3" s="396"/>
      <c r="J3" s="396"/>
    </row>
    <row r="4" spans="1:22" x14ac:dyDescent="0.3">
      <c r="B4" s="54"/>
      <c r="C4" s="54"/>
    </row>
    <row r="5" spans="1:22" ht="52.15" customHeight="1" x14ac:dyDescent="0.3">
      <c r="B5" s="144"/>
      <c r="C5" s="419" t="s">
        <v>386</v>
      </c>
      <c r="D5" s="420"/>
      <c r="E5" s="420"/>
      <c r="F5" s="421"/>
      <c r="G5" s="422" t="s">
        <v>387</v>
      </c>
      <c r="H5" s="423"/>
      <c r="I5" s="420" t="s">
        <v>388</v>
      </c>
      <c r="J5" s="420"/>
    </row>
    <row r="6" spans="1:22" ht="18.600000000000001" customHeight="1" x14ac:dyDescent="0.3">
      <c r="A6" s="20"/>
      <c r="B6" s="144"/>
      <c r="C6" s="424" t="s">
        <v>389</v>
      </c>
      <c r="D6" s="420" t="s">
        <v>390</v>
      </c>
      <c r="E6" s="420"/>
      <c r="F6" s="421"/>
      <c r="G6" s="424" t="s">
        <v>391</v>
      </c>
      <c r="H6" s="421" t="s">
        <v>392</v>
      </c>
      <c r="I6" s="346" t="s">
        <v>1</v>
      </c>
      <c r="J6" s="419" t="s">
        <v>393</v>
      </c>
    </row>
    <row r="7" spans="1:22" ht="59.25" customHeight="1" x14ac:dyDescent="0.3">
      <c r="B7" s="144"/>
      <c r="C7" s="424"/>
      <c r="D7" s="344" t="s">
        <v>1</v>
      </c>
      <c r="E7" s="347" t="s">
        <v>394</v>
      </c>
      <c r="F7" s="347" t="s">
        <v>395</v>
      </c>
      <c r="G7" s="425"/>
      <c r="H7" s="426"/>
      <c r="I7" s="347"/>
      <c r="J7" s="419"/>
      <c r="N7" s="35"/>
      <c r="O7" s="35"/>
      <c r="P7" s="35"/>
      <c r="Q7" s="35"/>
      <c r="R7" s="35"/>
      <c r="S7" s="35"/>
      <c r="T7" s="35"/>
      <c r="U7" s="35"/>
      <c r="V7" s="35"/>
    </row>
    <row r="8" spans="1:22" x14ac:dyDescent="0.3">
      <c r="B8" s="142" t="s">
        <v>396</v>
      </c>
      <c r="C8" s="259" t="s">
        <v>117</v>
      </c>
      <c r="D8" s="259" t="s">
        <v>123</v>
      </c>
      <c r="E8" s="259" t="s">
        <v>123</v>
      </c>
      <c r="F8" s="259" t="s">
        <v>123</v>
      </c>
      <c r="G8" s="259" t="s">
        <v>123</v>
      </c>
      <c r="H8" s="259" t="s">
        <v>123</v>
      </c>
      <c r="I8" s="259" t="s">
        <v>123</v>
      </c>
      <c r="J8" s="259" t="s">
        <v>123</v>
      </c>
      <c r="N8" s="31"/>
      <c r="O8" s="55"/>
      <c r="P8" s="55"/>
      <c r="Q8" s="55"/>
      <c r="R8" s="55"/>
      <c r="S8" s="55"/>
      <c r="T8" s="55"/>
      <c r="U8" s="55"/>
      <c r="V8" s="55"/>
    </row>
    <row r="9" spans="1:22" ht="15.6" customHeight="1" x14ac:dyDescent="0.3">
      <c r="B9" s="137" t="s">
        <v>397</v>
      </c>
      <c r="C9" s="254" t="s">
        <v>123</v>
      </c>
      <c r="D9" s="254" t="s">
        <v>123</v>
      </c>
      <c r="E9" s="254" t="s">
        <v>123</v>
      </c>
      <c r="F9" s="254" t="s">
        <v>123</v>
      </c>
      <c r="G9" s="254" t="s">
        <v>123</v>
      </c>
      <c r="H9" s="254" t="s">
        <v>123</v>
      </c>
      <c r="I9" s="254" t="s">
        <v>123</v>
      </c>
      <c r="J9" s="254" t="s">
        <v>123</v>
      </c>
      <c r="N9" s="31"/>
      <c r="O9" s="55"/>
      <c r="P9" s="55"/>
      <c r="Q9" s="55"/>
      <c r="R9" s="55"/>
      <c r="S9" s="55"/>
      <c r="T9" s="55"/>
      <c r="U9" s="35"/>
      <c r="V9" s="55"/>
    </row>
    <row r="10" spans="1:22" ht="17.45" customHeight="1" x14ac:dyDescent="0.3">
      <c r="B10" s="137" t="s">
        <v>398</v>
      </c>
      <c r="C10" s="254" t="s">
        <v>123</v>
      </c>
      <c r="D10" s="254" t="s">
        <v>123</v>
      </c>
      <c r="E10" s="254" t="s">
        <v>123</v>
      </c>
      <c r="F10" s="254" t="s">
        <v>123</v>
      </c>
      <c r="G10" s="254" t="s">
        <v>123</v>
      </c>
      <c r="H10" s="254" t="s">
        <v>123</v>
      </c>
      <c r="I10" s="254" t="s">
        <v>123</v>
      </c>
      <c r="J10" s="254" t="s">
        <v>123</v>
      </c>
      <c r="N10" s="31"/>
      <c r="O10" s="55"/>
      <c r="P10" s="56"/>
      <c r="Q10" s="55"/>
      <c r="R10" s="55"/>
      <c r="S10" s="55"/>
      <c r="T10" s="55"/>
      <c r="U10" s="56"/>
      <c r="V10" s="55"/>
    </row>
    <row r="11" spans="1:22" ht="17.45" customHeight="1" x14ac:dyDescent="0.3">
      <c r="B11" s="137" t="s">
        <v>399</v>
      </c>
      <c r="C11" s="254" t="s">
        <v>123</v>
      </c>
      <c r="D11" s="254" t="s">
        <v>123</v>
      </c>
      <c r="E11" s="254" t="s">
        <v>123</v>
      </c>
      <c r="F11" s="254" t="s">
        <v>123</v>
      </c>
      <c r="G11" s="254" t="s">
        <v>123</v>
      </c>
      <c r="H11" s="254" t="s">
        <v>123</v>
      </c>
      <c r="I11" s="254" t="s">
        <v>123</v>
      </c>
      <c r="J11" s="254" t="s">
        <v>123</v>
      </c>
      <c r="N11" s="31"/>
      <c r="O11" s="34"/>
      <c r="P11" s="34"/>
      <c r="Q11" s="34"/>
      <c r="R11" s="34"/>
      <c r="S11" s="34"/>
      <c r="T11" s="34"/>
      <c r="U11" s="34"/>
      <c r="V11" s="34"/>
    </row>
    <row r="12" spans="1:22" x14ac:dyDescent="0.3">
      <c r="B12" s="137" t="s">
        <v>400</v>
      </c>
      <c r="C12" s="254" t="s">
        <v>123</v>
      </c>
      <c r="D12" s="254">
        <v>26528.287270000001</v>
      </c>
      <c r="E12" s="254">
        <v>26528.287270000001</v>
      </c>
      <c r="F12" s="254">
        <v>26528.287270000001</v>
      </c>
      <c r="G12" s="254" t="s">
        <v>123</v>
      </c>
      <c r="H12" s="254">
        <v>11092.92518</v>
      </c>
      <c r="I12" s="254">
        <v>13538.978080000001</v>
      </c>
      <c r="J12" s="291">
        <v>13538.978080000001</v>
      </c>
      <c r="N12" s="31"/>
      <c r="O12" s="34"/>
      <c r="P12" s="34"/>
      <c r="Q12" s="34"/>
      <c r="R12" s="34"/>
      <c r="S12" s="34"/>
      <c r="T12" s="34"/>
      <c r="U12" s="34"/>
      <c r="V12" s="34"/>
    </row>
    <row r="13" spans="1:22" x14ac:dyDescent="0.3">
      <c r="B13" s="137" t="s">
        <v>401</v>
      </c>
      <c r="C13" s="254">
        <v>4921.8332399999999</v>
      </c>
      <c r="D13" s="254">
        <v>21891.22668</v>
      </c>
      <c r="E13" s="254">
        <v>21891.22668</v>
      </c>
      <c r="F13" s="254">
        <v>21891.22668</v>
      </c>
      <c r="G13" s="254">
        <v>54.230699999999999</v>
      </c>
      <c r="H13" s="254">
        <v>10220.95839</v>
      </c>
      <c r="I13" s="254">
        <v>13317.54349</v>
      </c>
      <c r="J13" s="291">
        <v>8449.9409500000002</v>
      </c>
      <c r="N13" s="31"/>
      <c r="O13" s="34"/>
      <c r="P13" s="34"/>
      <c r="Q13" s="34"/>
      <c r="R13" s="34"/>
      <c r="S13" s="34"/>
      <c r="T13" s="34"/>
      <c r="U13" s="34"/>
      <c r="V13" s="34"/>
    </row>
    <row r="14" spans="1:22" x14ac:dyDescent="0.3">
      <c r="B14" s="137" t="s">
        <v>402</v>
      </c>
      <c r="C14" s="254">
        <v>2035.44136</v>
      </c>
      <c r="D14" s="254">
        <v>14120.28566</v>
      </c>
      <c r="E14" s="254">
        <v>14120.28566</v>
      </c>
      <c r="F14" s="254">
        <v>14120.28566</v>
      </c>
      <c r="G14" s="254">
        <v>25.140639999999998</v>
      </c>
      <c r="H14" s="254">
        <v>4491.4040300000006</v>
      </c>
      <c r="I14" s="254">
        <v>14120.28566</v>
      </c>
      <c r="J14" s="291">
        <v>5651.1628700000001</v>
      </c>
      <c r="N14" s="31"/>
      <c r="O14" s="34"/>
      <c r="P14" s="34"/>
      <c r="Q14" s="34"/>
      <c r="R14" s="34"/>
      <c r="S14" s="34"/>
      <c r="T14" s="34"/>
      <c r="U14" s="34"/>
      <c r="V14" s="34"/>
    </row>
    <row r="15" spans="1:22" x14ac:dyDescent="0.3">
      <c r="B15" s="137" t="s">
        <v>403</v>
      </c>
      <c r="C15" s="254" t="s">
        <v>123</v>
      </c>
      <c r="D15" s="254" t="s">
        <v>123</v>
      </c>
      <c r="E15" s="254" t="s">
        <v>123</v>
      </c>
      <c r="F15" s="254" t="s">
        <v>123</v>
      </c>
      <c r="G15" s="254" t="s">
        <v>123</v>
      </c>
      <c r="H15" s="254" t="s">
        <v>123</v>
      </c>
      <c r="I15" s="254" t="s">
        <v>123</v>
      </c>
      <c r="J15" s="291" t="s">
        <v>123</v>
      </c>
      <c r="N15" s="31"/>
      <c r="O15" s="34"/>
      <c r="P15" s="32"/>
      <c r="Q15" s="32"/>
      <c r="R15" s="32"/>
      <c r="S15" s="34"/>
      <c r="T15" s="32"/>
      <c r="U15" s="32"/>
      <c r="V15" s="32"/>
    </row>
    <row r="16" spans="1:22" x14ac:dyDescent="0.3">
      <c r="B16" s="142" t="s">
        <v>404</v>
      </c>
      <c r="C16" s="254" t="s">
        <v>123</v>
      </c>
      <c r="D16" s="254" t="s">
        <v>123</v>
      </c>
      <c r="E16" s="254" t="s">
        <v>123</v>
      </c>
      <c r="F16" s="254" t="s">
        <v>123</v>
      </c>
      <c r="G16" s="254" t="s">
        <v>123</v>
      </c>
      <c r="H16" s="254" t="s">
        <v>123</v>
      </c>
      <c r="I16" s="254" t="s">
        <v>123</v>
      </c>
      <c r="J16" s="291" t="s">
        <v>123</v>
      </c>
      <c r="N16" s="31"/>
      <c r="O16" s="32"/>
      <c r="P16" s="32"/>
      <c r="Q16" s="32"/>
      <c r="R16" s="32"/>
      <c r="S16" s="34"/>
      <c r="T16" s="32"/>
      <c r="U16" s="32"/>
      <c r="V16" s="32"/>
    </row>
    <row r="17" spans="2:22" x14ac:dyDescent="0.3">
      <c r="B17" s="92" t="s">
        <v>1</v>
      </c>
      <c r="C17" s="152">
        <v>6957.2746000000006</v>
      </c>
      <c r="D17" s="152">
        <v>62539.799610000002</v>
      </c>
      <c r="E17" s="152">
        <v>62539.799610000002</v>
      </c>
      <c r="F17" s="152">
        <v>62539.799610000002</v>
      </c>
      <c r="G17" s="152">
        <v>79.371340000000004</v>
      </c>
      <c r="H17" s="152">
        <v>25805.287600000003</v>
      </c>
      <c r="I17" s="152">
        <v>40976.807230000006</v>
      </c>
      <c r="J17" s="242">
        <v>27640.081900000001</v>
      </c>
      <c r="N17" s="31"/>
      <c r="O17" s="32"/>
      <c r="P17" s="32"/>
      <c r="Q17" s="32"/>
      <c r="R17" s="32"/>
      <c r="S17" s="34"/>
      <c r="T17" s="32"/>
      <c r="U17" s="32"/>
      <c r="V17" s="32"/>
    </row>
    <row r="18" spans="2:22" x14ac:dyDescent="0.3">
      <c r="B18" s="51"/>
      <c r="C18" s="51"/>
      <c r="N18" s="31"/>
      <c r="O18" s="34"/>
      <c r="P18" s="34"/>
      <c r="Q18" s="34"/>
      <c r="R18" s="34"/>
      <c r="S18" s="34"/>
      <c r="T18" s="34"/>
      <c r="U18" s="34"/>
      <c r="V18" s="34"/>
    </row>
    <row r="19" spans="2:22" x14ac:dyDescent="0.3">
      <c r="B19" s="51"/>
      <c r="C19" s="51"/>
      <c r="N19" s="31"/>
      <c r="O19" s="34"/>
      <c r="P19" s="34"/>
      <c r="Q19" s="34"/>
      <c r="R19" s="34"/>
      <c r="S19" s="34"/>
      <c r="T19" s="34"/>
      <c r="U19" s="34"/>
      <c r="V19" s="34"/>
    </row>
    <row r="20" spans="2:22" x14ac:dyDescent="0.3">
      <c r="B20" s="51"/>
      <c r="C20" s="51"/>
      <c r="N20" s="57"/>
      <c r="O20" s="58"/>
      <c r="P20" s="58"/>
      <c r="Q20" s="58"/>
      <c r="R20" s="58"/>
      <c r="S20" s="59"/>
      <c r="T20" s="58"/>
      <c r="U20" s="58"/>
      <c r="V20" s="58"/>
    </row>
    <row r="21" spans="2:22" x14ac:dyDescent="0.3">
      <c r="B21" s="51"/>
      <c r="C21" s="52"/>
    </row>
    <row r="22" spans="2:22" x14ac:dyDescent="0.3">
      <c r="B22" s="51"/>
      <c r="C22" s="52"/>
    </row>
    <row r="23" spans="2:22" x14ac:dyDescent="0.3">
      <c r="B23" s="51"/>
      <c r="C23" s="51"/>
    </row>
    <row r="24" spans="2:22" x14ac:dyDescent="0.3">
      <c r="B24" s="51"/>
      <c r="C24" s="52"/>
    </row>
    <row r="25" spans="2:22" x14ac:dyDescent="0.3">
      <c r="B25" s="51"/>
      <c r="C25" s="51"/>
    </row>
    <row r="26" spans="2:22" x14ac:dyDescent="0.3">
      <c r="B26" s="51"/>
      <c r="C26" s="51"/>
    </row>
  </sheetData>
  <mergeCells count="10">
    <mergeCell ref="B1:C1"/>
    <mergeCell ref="C5:F5"/>
    <mergeCell ref="G5:H5"/>
    <mergeCell ref="I5:J5"/>
    <mergeCell ref="J6:J7"/>
    <mergeCell ref="B3:J3"/>
    <mergeCell ref="C6:C7"/>
    <mergeCell ref="D6:F6"/>
    <mergeCell ref="G6:G7"/>
    <mergeCell ref="H6:H7"/>
  </mergeCells>
  <hyperlinks>
    <hyperlink ref="B1:C1" location="'Table of Contents'!A1" display="Go back to Table of Contents" xr:uid="{3134F610-43E5-4FAA-BFA6-2E2B9C65714E}"/>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538BE-A6BF-427F-9226-1975C924AD39}">
  <sheetPr codeName="Sheet17">
    <tabColor theme="3"/>
  </sheetPr>
  <dimension ref="A1:N29"/>
  <sheetViews>
    <sheetView showGridLines="0" workbookViewId="0">
      <selection activeCell="C5" sqref="C5:N5"/>
    </sheetView>
  </sheetViews>
  <sheetFormatPr defaultRowHeight="16.5" x14ac:dyDescent="0.3"/>
  <cols>
    <col min="1" max="1" width="2.88671875" customWidth="1"/>
    <col min="2" max="2" width="35.5546875" customWidth="1"/>
    <col min="3" max="14" width="9.6640625" customWidth="1"/>
  </cols>
  <sheetData>
    <row r="1" spans="1:14" x14ac:dyDescent="0.3">
      <c r="B1" s="404" t="s">
        <v>302</v>
      </c>
      <c r="C1" s="404"/>
      <c r="D1" s="315"/>
      <c r="E1" s="315"/>
      <c r="F1" s="315"/>
      <c r="G1" s="315"/>
      <c r="H1" s="315"/>
      <c r="I1" s="315"/>
      <c r="J1" s="315"/>
      <c r="K1" s="315"/>
      <c r="L1" s="315"/>
      <c r="M1" s="315"/>
      <c r="N1" s="315"/>
    </row>
    <row r="3" spans="1:14" ht="30" customHeight="1" x14ac:dyDescent="0.3">
      <c r="B3" s="396" t="s">
        <v>612</v>
      </c>
      <c r="C3" s="396"/>
      <c r="D3" s="396"/>
      <c r="E3" s="396"/>
      <c r="F3" s="396"/>
      <c r="G3" s="396"/>
      <c r="H3" s="396"/>
      <c r="I3" s="396"/>
      <c r="J3" s="396"/>
      <c r="K3" s="396"/>
      <c r="L3" s="396"/>
      <c r="M3" s="396"/>
      <c r="N3" s="396"/>
    </row>
    <row r="4" spans="1:14" x14ac:dyDescent="0.3">
      <c r="A4" s="20"/>
      <c r="B4" s="27"/>
      <c r="C4" s="27"/>
    </row>
    <row r="5" spans="1:14" x14ac:dyDescent="0.3">
      <c r="B5" s="144"/>
      <c r="C5" s="419" t="s">
        <v>405</v>
      </c>
      <c r="D5" s="420"/>
      <c r="E5" s="420"/>
      <c r="F5" s="420"/>
      <c r="G5" s="420"/>
      <c r="H5" s="420"/>
      <c r="I5" s="420"/>
      <c r="J5" s="420"/>
      <c r="K5" s="420"/>
      <c r="L5" s="420"/>
      <c r="M5" s="420"/>
      <c r="N5" s="420"/>
    </row>
    <row r="6" spans="1:14" ht="21.6" customHeight="1" x14ac:dyDescent="0.3">
      <c r="B6" s="144"/>
      <c r="C6" s="419" t="s">
        <v>406</v>
      </c>
      <c r="D6" s="420"/>
      <c r="E6" s="421"/>
      <c r="F6" s="419" t="s">
        <v>407</v>
      </c>
      <c r="G6" s="420"/>
      <c r="H6" s="420"/>
      <c r="I6" s="420"/>
      <c r="J6" s="420"/>
      <c r="K6" s="420"/>
      <c r="L6" s="420"/>
      <c r="M6" s="420"/>
      <c r="N6" s="420"/>
    </row>
    <row r="7" spans="1:14" ht="63" customHeight="1" x14ac:dyDescent="0.3">
      <c r="B7" s="144"/>
      <c r="C7" s="346" t="s">
        <v>1</v>
      </c>
      <c r="D7" s="347" t="s">
        <v>408</v>
      </c>
      <c r="E7" s="347" t="s">
        <v>409</v>
      </c>
      <c r="F7" s="346" t="s">
        <v>1</v>
      </c>
      <c r="G7" s="347" t="s">
        <v>410</v>
      </c>
      <c r="H7" s="344" t="s">
        <v>558</v>
      </c>
      <c r="I7" s="344" t="s">
        <v>559</v>
      </c>
      <c r="J7" s="344" t="s">
        <v>560</v>
      </c>
      <c r="K7" s="344" t="s">
        <v>561</v>
      </c>
      <c r="L7" s="344" t="s">
        <v>562</v>
      </c>
      <c r="M7" s="344" t="s">
        <v>411</v>
      </c>
      <c r="N7" s="345" t="s">
        <v>394</v>
      </c>
    </row>
    <row r="8" spans="1:14" x14ac:dyDescent="0.3">
      <c r="B8" s="367" t="s">
        <v>396</v>
      </c>
      <c r="C8" s="268">
        <v>8354635.4024599995</v>
      </c>
      <c r="D8" s="269">
        <v>8342297.6598099992</v>
      </c>
      <c r="E8" s="269">
        <v>12337.742649999998</v>
      </c>
      <c r="F8" s="269">
        <v>275936.95573000005</v>
      </c>
      <c r="G8" s="269">
        <v>137310.98071999999</v>
      </c>
      <c r="H8" s="269">
        <v>53880.703179999997</v>
      </c>
      <c r="I8" s="269">
        <v>18409.720110000002</v>
      </c>
      <c r="J8" s="269">
        <v>6855.4693600000001</v>
      </c>
      <c r="K8" s="269">
        <v>33499.106849999996</v>
      </c>
      <c r="L8" s="269">
        <v>24579.907460000002</v>
      </c>
      <c r="M8" s="269">
        <v>1401.0680500000001</v>
      </c>
      <c r="N8" s="327">
        <v>187138.46103999999</v>
      </c>
    </row>
    <row r="9" spans="1:14" x14ac:dyDescent="0.3">
      <c r="B9" s="148" t="s">
        <v>397</v>
      </c>
      <c r="C9" s="322">
        <v>0</v>
      </c>
      <c r="D9" s="252">
        <v>0</v>
      </c>
      <c r="E9" s="252">
        <v>0</v>
      </c>
      <c r="F9" s="252">
        <v>0</v>
      </c>
      <c r="G9" s="252">
        <v>0</v>
      </c>
      <c r="H9" s="252">
        <v>0</v>
      </c>
      <c r="I9" s="252">
        <v>0</v>
      </c>
      <c r="J9" s="252">
        <v>0</v>
      </c>
      <c r="K9" s="252">
        <v>0</v>
      </c>
      <c r="L9" s="252">
        <v>0</v>
      </c>
      <c r="M9" s="252">
        <v>0</v>
      </c>
      <c r="N9" s="283">
        <v>0</v>
      </c>
    </row>
    <row r="10" spans="1:14" x14ac:dyDescent="0.3">
      <c r="B10" s="148" t="s">
        <v>398</v>
      </c>
      <c r="C10" s="322">
        <v>0</v>
      </c>
      <c r="D10" s="252">
        <v>0</v>
      </c>
      <c r="E10" s="252">
        <v>0</v>
      </c>
      <c r="F10" s="252">
        <v>0</v>
      </c>
      <c r="G10" s="252">
        <v>0</v>
      </c>
      <c r="H10" s="252">
        <v>0</v>
      </c>
      <c r="I10" s="252">
        <v>0</v>
      </c>
      <c r="J10" s="252">
        <v>0</v>
      </c>
      <c r="K10" s="252">
        <v>0</v>
      </c>
      <c r="L10" s="252">
        <v>0</v>
      </c>
      <c r="M10" s="252">
        <v>0</v>
      </c>
      <c r="N10" s="283">
        <v>0</v>
      </c>
    </row>
    <row r="11" spans="1:14" x14ac:dyDescent="0.3">
      <c r="B11" s="148" t="s">
        <v>399</v>
      </c>
      <c r="C11" s="251">
        <v>212560.25725</v>
      </c>
      <c r="D11" s="127">
        <v>212560.25725</v>
      </c>
      <c r="E11" s="252">
        <v>0</v>
      </c>
      <c r="F11" s="252">
        <v>0</v>
      </c>
      <c r="G11" s="252">
        <v>0</v>
      </c>
      <c r="H11" s="252">
        <v>0</v>
      </c>
      <c r="I11" s="252">
        <v>0</v>
      </c>
      <c r="J11" s="252">
        <v>0</v>
      </c>
      <c r="K11" s="252">
        <v>0</v>
      </c>
      <c r="L11" s="252">
        <v>0</v>
      </c>
      <c r="M11" s="252">
        <v>0</v>
      </c>
      <c r="N11" s="283">
        <v>0</v>
      </c>
    </row>
    <row r="12" spans="1:14" x14ac:dyDescent="0.3">
      <c r="B12" s="148" t="s">
        <v>400</v>
      </c>
      <c r="C12" s="251">
        <v>502635.21711999999</v>
      </c>
      <c r="D12" s="127">
        <v>502635.06065</v>
      </c>
      <c r="E12" s="252">
        <v>0.15647</v>
      </c>
      <c r="F12" s="127">
        <v>43558.911639999998</v>
      </c>
      <c r="G12" s="127">
        <v>15577.50892</v>
      </c>
      <c r="H12" s="127">
        <v>80.391919999999999</v>
      </c>
      <c r="I12" s="127">
        <v>3297.7153399999997</v>
      </c>
      <c r="J12" s="127">
        <v>376.03798999999998</v>
      </c>
      <c r="K12" s="127">
        <v>23884.02766</v>
      </c>
      <c r="L12" s="127">
        <v>211.29756</v>
      </c>
      <c r="M12" s="127">
        <v>131.93225000000001</v>
      </c>
      <c r="N12" s="293">
        <v>43558.911639999998</v>
      </c>
    </row>
    <row r="13" spans="1:14" x14ac:dyDescent="0.3">
      <c r="B13" s="148" t="s">
        <v>401</v>
      </c>
      <c r="C13" s="251">
        <v>552750.87891000009</v>
      </c>
      <c r="D13" s="127">
        <v>552747.28058999998</v>
      </c>
      <c r="E13" s="127">
        <v>3.5983200000000002</v>
      </c>
      <c r="F13" s="127">
        <v>49076.986589999993</v>
      </c>
      <c r="G13" s="127">
        <v>27230.90899</v>
      </c>
      <c r="H13" s="127">
        <v>296.05935999999997</v>
      </c>
      <c r="I13" s="127">
        <v>5113.0006900000008</v>
      </c>
      <c r="J13" s="127">
        <v>206.89293000000001</v>
      </c>
      <c r="K13" s="127">
        <v>6952.0735700000005</v>
      </c>
      <c r="L13" s="127">
        <v>9244.1424999999999</v>
      </c>
      <c r="M13" s="127">
        <v>33.908550000000005</v>
      </c>
      <c r="N13" s="293">
        <v>49076.98659</v>
      </c>
    </row>
    <row r="14" spans="1:14" x14ac:dyDescent="0.3">
      <c r="B14" s="148" t="s">
        <v>412</v>
      </c>
      <c r="C14" s="251">
        <v>502544.60275000002</v>
      </c>
      <c r="D14" s="127">
        <v>502541.00443000003</v>
      </c>
      <c r="E14" s="127">
        <v>3.5983200000000002</v>
      </c>
      <c r="F14" s="127">
        <v>37459.324119999997</v>
      </c>
      <c r="G14" s="127">
        <v>15613.246519999999</v>
      </c>
      <c r="H14" s="127">
        <v>296.05935999999997</v>
      </c>
      <c r="I14" s="127">
        <v>5113.0006900000008</v>
      </c>
      <c r="J14" s="127">
        <v>206.89293000000001</v>
      </c>
      <c r="K14" s="127">
        <v>6952.0735700000005</v>
      </c>
      <c r="L14" s="127">
        <v>9244.1424999999999</v>
      </c>
      <c r="M14" s="127">
        <v>33.908550000000005</v>
      </c>
      <c r="N14" s="293">
        <v>37459.324119999997</v>
      </c>
    </row>
    <row r="15" spans="1:14" x14ac:dyDescent="0.3">
      <c r="B15" s="147" t="s">
        <v>402</v>
      </c>
      <c r="C15" s="256">
        <v>7086689.0491799992</v>
      </c>
      <c r="D15" s="257">
        <v>7074355.0613199994</v>
      </c>
      <c r="E15" s="257">
        <v>12333.987859999999</v>
      </c>
      <c r="F15" s="257">
        <v>183301.05750000002</v>
      </c>
      <c r="G15" s="257">
        <v>94502.562810000003</v>
      </c>
      <c r="H15" s="257">
        <v>53504.251899999996</v>
      </c>
      <c r="I15" s="257">
        <v>9999.0040800000006</v>
      </c>
      <c r="J15" s="257">
        <v>6272.5384400000003</v>
      </c>
      <c r="K15" s="257">
        <v>2663.0056199999999</v>
      </c>
      <c r="L15" s="257">
        <v>15124.4674</v>
      </c>
      <c r="M15" s="257">
        <v>1235.2272499999999</v>
      </c>
      <c r="N15" s="296">
        <v>94502.562810000003</v>
      </c>
    </row>
    <row r="16" spans="1:14" x14ac:dyDescent="0.3">
      <c r="B16" s="366" t="s">
        <v>403</v>
      </c>
      <c r="C16" s="260">
        <v>2583117.34889</v>
      </c>
      <c r="D16" s="261">
        <v>2583117.34889</v>
      </c>
      <c r="E16" s="364">
        <v>0</v>
      </c>
      <c r="F16" s="364">
        <v>0</v>
      </c>
      <c r="G16" s="364">
        <v>0</v>
      </c>
      <c r="H16" s="364">
        <v>0</v>
      </c>
      <c r="I16" s="364">
        <v>0</v>
      </c>
      <c r="J16" s="364">
        <v>0</v>
      </c>
      <c r="K16" s="364">
        <v>0</v>
      </c>
      <c r="L16" s="364">
        <v>0</v>
      </c>
      <c r="M16" s="364">
        <v>0</v>
      </c>
      <c r="N16" s="365">
        <v>0</v>
      </c>
    </row>
    <row r="17" spans="2:14" x14ac:dyDescent="0.3">
      <c r="B17" s="148" t="s">
        <v>397</v>
      </c>
      <c r="C17" s="322">
        <v>0</v>
      </c>
      <c r="D17" s="252">
        <v>0</v>
      </c>
      <c r="E17" s="252">
        <v>0</v>
      </c>
      <c r="F17" s="252">
        <v>0</v>
      </c>
      <c r="G17" s="252">
        <v>0</v>
      </c>
      <c r="H17" s="252">
        <v>0</v>
      </c>
      <c r="I17" s="252">
        <v>0</v>
      </c>
      <c r="J17" s="252">
        <v>0</v>
      </c>
      <c r="K17" s="252">
        <v>0</v>
      </c>
      <c r="L17" s="252">
        <v>0</v>
      </c>
      <c r="M17" s="252">
        <v>0</v>
      </c>
      <c r="N17" s="283">
        <v>0</v>
      </c>
    </row>
    <row r="18" spans="2:14" x14ac:dyDescent="0.3">
      <c r="B18" s="148" t="s">
        <v>398</v>
      </c>
      <c r="C18" s="251">
        <v>683598.83377000003</v>
      </c>
      <c r="D18" s="127">
        <v>683598.83377000003</v>
      </c>
      <c r="E18" s="252">
        <v>0</v>
      </c>
      <c r="F18" s="252">
        <v>0</v>
      </c>
      <c r="G18" s="252">
        <v>0</v>
      </c>
      <c r="H18" s="252">
        <v>0</v>
      </c>
      <c r="I18" s="252">
        <v>0</v>
      </c>
      <c r="J18" s="252">
        <v>0</v>
      </c>
      <c r="K18" s="252">
        <v>0</v>
      </c>
      <c r="L18" s="252">
        <v>0</v>
      </c>
      <c r="M18" s="252">
        <v>0</v>
      </c>
      <c r="N18" s="283">
        <v>0</v>
      </c>
    </row>
    <row r="19" spans="2:14" x14ac:dyDescent="0.3">
      <c r="B19" s="148" t="s">
        <v>399</v>
      </c>
      <c r="C19" s="251">
        <v>1338683.4083</v>
      </c>
      <c r="D19" s="127">
        <v>1338683.4083</v>
      </c>
      <c r="E19" s="252">
        <v>0</v>
      </c>
      <c r="F19" s="252">
        <v>0</v>
      </c>
      <c r="G19" s="252">
        <v>0</v>
      </c>
      <c r="H19" s="252">
        <v>0</v>
      </c>
      <c r="I19" s="252">
        <v>0</v>
      </c>
      <c r="J19" s="252">
        <v>0</v>
      </c>
      <c r="K19" s="252">
        <v>0</v>
      </c>
      <c r="L19" s="252">
        <v>0</v>
      </c>
      <c r="M19" s="252">
        <v>0</v>
      </c>
      <c r="N19" s="283">
        <v>0</v>
      </c>
    </row>
    <row r="20" spans="2:14" x14ac:dyDescent="0.3">
      <c r="B20" s="148" t="s">
        <v>400</v>
      </c>
      <c r="C20" s="251">
        <v>499018.6482</v>
      </c>
      <c r="D20" s="127">
        <v>499018.6482</v>
      </c>
      <c r="E20" s="252">
        <v>0</v>
      </c>
      <c r="F20" s="252">
        <v>0</v>
      </c>
      <c r="G20" s="252">
        <v>0</v>
      </c>
      <c r="H20" s="252">
        <v>0</v>
      </c>
      <c r="I20" s="252">
        <v>0</v>
      </c>
      <c r="J20" s="252">
        <v>0</v>
      </c>
      <c r="K20" s="252">
        <v>0</v>
      </c>
      <c r="L20" s="252">
        <v>0</v>
      </c>
      <c r="M20" s="252">
        <v>0</v>
      </c>
      <c r="N20" s="283">
        <v>0</v>
      </c>
    </row>
    <row r="21" spans="2:14" x14ac:dyDescent="0.3">
      <c r="B21" s="147" t="s">
        <v>401</v>
      </c>
      <c r="C21" s="256">
        <v>61816.458619999998</v>
      </c>
      <c r="D21" s="257">
        <v>61816.458619999998</v>
      </c>
      <c r="E21" s="274">
        <v>0</v>
      </c>
      <c r="F21" s="274">
        <v>0</v>
      </c>
      <c r="G21" s="274">
        <v>0</v>
      </c>
      <c r="H21" s="274">
        <v>0</v>
      </c>
      <c r="I21" s="274">
        <v>0</v>
      </c>
      <c r="J21" s="274">
        <v>0</v>
      </c>
      <c r="K21" s="274">
        <v>0</v>
      </c>
      <c r="L21" s="274">
        <v>0</v>
      </c>
      <c r="M21" s="274">
        <v>0</v>
      </c>
      <c r="N21" s="356">
        <v>0</v>
      </c>
    </row>
    <row r="22" spans="2:14" x14ac:dyDescent="0.3">
      <c r="B22" s="366" t="s">
        <v>413</v>
      </c>
      <c r="C22" s="260">
        <v>1245243.3005549</v>
      </c>
      <c r="D22" s="364">
        <v>0</v>
      </c>
      <c r="E22" s="364">
        <v>0</v>
      </c>
      <c r="F22" s="261">
        <v>9253.4053099999983</v>
      </c>
      <c r="G22" s="364">
        <v>0</v>
      </c>
      <c r="H22" s="364">
        <v>0</v>
      </c>
      <c r="I22" s="364">
        <v>0</v>
      </c>
      <c r="J22" s="364">
        <v>0</v>
      </c>
      <c r="K22" s="364">
        <v>0</v>
      </c>
      <c r="L22" s="364">
        <v>0</v>
      </c>
      <c r="M22" s="364">
        <v>0</v>
      </c>
      <c r="N22" s="316">
        <v>9253.4053099999983</v>
      </c>
    </row>
    <row r="23" spans="2:14" x14ac:dyDescent="0.3">
      <c r="B23" s="148" t="s">
        <v>397</v>
      </c>
      <c r="C23" s="251">
        <v>6156.2856500000007</v>
      </c>
      <c r="D23" s="252">
        <v>0</v>
      </c>
      <c r="E23" s="252">
        <v>0</v>
      </c>
      <c r="F23" s="252">
        <v>0</v>
      </c>
      <c r="G23" s="252">
        <v>0</v>
      </c>
      <c r="H23" s="252">
        <v>0</v>
      </c>
      <c r="I23" s="252">
        <v>0</v>
      </c>
      <c r="J23" s="252">
        <v>0</v>
      </c>
      <c r="K23" s="252">
        <v>0</v>
      </c>
      <c r="L23" s="252">
        <v>0</v>
      </c>
      <c r="M23" s="252">
        <v>0</v>
      </c>
      <c r="N23" s="283">
        <v>0</v>
      </c>
    </row>
    <row r="24" spans="2:14" x14ac:dyDescent="0.3">
      <c r="B24" s="148" t="s">
        <v>398</v>
      </c>
      <c r="C24" s="251">
        <v>510.553</v>
      </c>
      <c r="D24" s="252">
        <v>0</v>
      </c>
      <c r="E24" s="252">
        <v>0</v>
      </c>
      <c r="F24" s="252">
        <v>0</v>
      </c>
      <c r="G24" s="252">
        <v>0</v>
      </c>
      <c r="H24" s="252">
        <v>0</v>
      </c>
      <c r="I24" s="252">
        <v>0</v>
      </c>
      <c r="J24" s="252">
        <v>0</v>
      </c>
      <c r="K24" s="252">
        <v>0</v>
      </c>
      <c r="L24" s="252">
        <v>0</v>
      </c>
      <c r="M24" s="252">
        <v>0</v>
      </c>
      <c r="N24" s="283">
        <v>0</v>
      </c>
    </row>
    <row r="25" spans="2:14" x14ac:dyDescent="0.3">
      <c r="B25" s="148" t="s">
        <v>399</v>
      </c>
      <c r="C25" s="251">
        <v>2500.0002799999997</v>
      </c>
      <c r="D25" s="252">
        <v>0</v>
      </c>
      <c r="E25" s="252">
        <v>0</v>
      </c>
      <c r="F25" s="252">
        <v>0</v>
      </c>
      <c r="G25" s="252">
        <v>0</v>
      </c>
      <c r="H25" s="252">
        <v>0</v>
      </c>
      <c r="I25" s="252">
        <v>0</v>
      </c>
      <c r="J25" s="252">
        <v>0</v>
      </c>
      <c r="K25" s="252">
        <v>0</v>
      </c>
      <c r="L25" s="252">
        <v>0</v>
      </c>
      <c r="M25" s="252">
        <v>0</v>
      </c>
      <c r="N25" s="283">
        <v>0</v>
      </c>
    </row>
    <row r="26" spans="2:14" x14ac:dyDescent="0.3">
      <c r="B26" s="148" t="s">
        <v>400</v>
      </c>
      <c r="C26" s="251">
        <v>349992.85454019997</v>
      </c>
      <c r="D26" s="252">
        <v>0</v>
      </c>
      <c r="E26" s="252">
        <v>0</v>
      </c>
      <c r="F26" s="127">
        <v>3269.4123999999997</v>
      </c>
      <c r="G26" s="252">
        <v>0</v>
      </c>
      <c r="H26" s="252">
        <v>0</v>
      </c>
      <c r="I26" s="252">
        <v>0</v>
      </c>
      <c r="J26" s="252">
        <v>0</v>
      </c>
      <c r="K26" s="252">
        <v>0</v>
      </c>
      <c r="L26" s="252">
        <v>0</v>
      </c>
      <c r="M26" s="252">
        <v>0</v>
      </c>
      <c r="N26" s="293">
        <v>3269.4123999999997</v>
      </c>
    </row>
    <row r="27" spans="2:14" x14ac:dyDescent="0.3">
      <c r="B27" s="148" t="s">
        <v>401</v>
      </c>
      <c r="C27" s="251">
        <v>190999.61294200001</v>
      </c>
      <c r="D27" s="252">
        <v>0</v>
      </c>
      <c r="E27" s="252">
        <v>0</v>
      </c>
      <c r="F27" s="127">
        <v>5804.1943199999996</v>
      </c>
      <c r="G27" s="252">
        <v>0</v>
      </c>
      <c r="H27" s="252">
        <v>0</v>
      </c>
      <c r="I27" s="252">
        <v>0</v>
      </c>
      <c r="J27" s="252">
        <v>0</v>
      </c>
      <c r="K27" s="252">
        <v>0</v>
      </c>
      <c r="L27" s="252">
        <v>0</v>
      </c>
      <c r="M27" s="252">
        <v>0</v>
      </c>
      <c r="N27" s="293">
        <v>5804.1943199999996</v>
      </c>
    </row>
    <row r="28" spans="2:14" x14ac:dyDescent="0.3">
      <c r="B28" s="147" t="s">
        <v>402</v>
      </c>
      <c r="C28" s="256">
        <v>695083.99414269999</v>
      </c>
      <c r="D28" s="274">
        <v>0</v>
      </c>
      <c r="E28" s="274">
        <v>0</v>
      </c>
      <c r="F28" s="257">
        <v>179.79858999999999</v>
      </c>
      <c r="G28" s="274">
        <v>0</v>
      </c>
      <c r="H28" s="274">
        <v>0</v>
      </c>
      <c r="I28" s="274">
        <v>0</v>
      </c>
      <c r="J28" s="274">
        <v>0</v>
      </c>
      <c r="K28" s="274">
        <v>0</v>
      </c>
      <c r="L28" s="274">
        <v>0</v>
      </c>
      <c r="M28" s="274">
        <v>0</v>
      </c>
      <c r="N28" s="296">
        <v>179.79858999999999</v>
      </c>
    </row>
    <row r="29" spans="2:14" x14ac:dyDescent="0.3">
      <c r="B29" s="149" t="s">
        <v>1</v>
      </c>
      <c r="C29" s="202">
        <v>12182996.0519049</v>
      </c>
      <c r="D29" s="203">
        <v>10925415.008699998</v>
      </c>
      <c r="E29" s="203">
        <v>12337.742649999998</v>
      </c>
      <c r="F29" s="203">
        <v>285190.36104000005</v>
      </c>
      <c r="G29" s="203">
        <v>137310.98071999999</v>
      </c>
      <c r="H29" s="203">
        <v>53880.703179999997</v>
      </c>
      <c r="I29" s="203">
        <v>18409.720110000002</v>
      </c>
      <c r="J29" s="203">
        <v>6855.4693600000001</v>
      </c>
      <c r="K29" s="203">
        <v>33499.106849999996</v>
      </c>
      <c r="L29" s="203">
        <v>24579.907460000002</v>
      </c>
      <c r="M29" s="203">
        <v>1401.0680500000001</v>
      </c>
      <c r="N29" s="204">
        <v>285190.36104000005</v>
      </c>
    </row>
  </sheetData>
  <mergeCells count="5">
    <mergeCell ref="B1:C1"/>
    <mergeCell ref="C5:N5"/>
    <mergeCell ref="C6:E6"/>
    <mergeCell ref="F6:N6"/>
    <mergeCell ref="B3:N3"/>
  </mergeCells>
  <hyperlinks>
    <hyperlink ref="B1:C1" location="'Table of Contents'!A1" display="Go back to Table of Contents" xr:uid="{F850B3B7-32CA-4EBA-A22A-CD923CB694B9}"/>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C4F6E-FCE7-4E61-9C54-CC1BE342D4FE}">
  <sheetPr codeName="Sheet18">
    <tabColor theme="3"/>
  </sheetPr>
  <dimension ref="A1:Q29"/>
  <sheetViews>
    <sheetView showGridLines="0" zoomScaleNormal="100" workbookViewId="0">
      <selection activeCell="B10" sqref="B10"/>
    </sheetView>
  </sheetViews>
  <sheetFormatPr defaultRowHeight="16.5" x14ac:dyDescent="0.3"/>
  <cols>
    <col min="1" max="1" width="2.88671875" customWidth="1"/>
    <col min="2" max="2" width="33.21875" customWidth="1"/>
    <col min="3" max="3" width="11.109375" customWidth="1"/>
    <col min="4" max="5" width="11.109375" bestFit="1" customWidth="1"/>
    <col min="6" max="17" width="11.109375" customWidth="1"/>
  </cols>
  <sheetData>
    <row r="1" spans="1:17" x14ac:dyDescent="0.3">
      <c r="B1" s="404" t="s">
        <v>302</v>
      </c>
      <c r="C1" s="404"/>
      <c r="D1" s="315"/>
      <c r="E1" s="315"/>
      <c r="F1" s="315"/>
      <c r="G1" s="315"/>
      <c r="H1" s="315"/>
      <c r="I1" s="315"/>
      <c r="J1" s="315"/>
      <c r="K1" s="315"/>
      <c r="L1" s="315"/>
      <c r="M1" s="315"/>
      <c r="N1" s="315"/>
      <c r="O1" s="315"/>
      <c r="P1" s="315"/>
      <c r="Q1" s="315"/>
    </row>
    <row r="3" spans="1:17" ht="30" customHeight="1" x14ac:dyDescent="0.3">
      <c r="B3" s="396" t="s">
        <v>612</v>
      </c>
      <c r="C3" s="396"/>
      <c r="D3" s="396"/>
      <c r="E3" s="396"/>
      <c r="F3" s="396"/>
      <c r="G3" s="396"/>
      <c r="H3" s="396"/>
      <c r="I3" s="396"/>
      <c r="J3" s="396"/>
      <c r="K3" s="396"/>
      <c r="L3" s="396"/>
      <c r="M3" s="396"/>
      <c r="N3" s="396"/>
      <c r="O3" s="396"/>
      <c r="P3" s="396"/>
      <c r="Q3" s="396"/>
    </row>
    <row r="4" spans="1:17" x14ac:dyDescent="0.3">
      <c r="A4" s="20"/>
      <c r="B4" s="27"/>
      <c r="C4" s="27"/>
    </row>
    <row r="5" spans="1:17" ht="29.45" customHeight="1" x14ac:dyDescent="0.3">
      <c r="B5" s="144"/>
      <c r="C5" s="419" t="s">
        <v>405</v>
      </c>
      <c r="D5" s="420"/>
      <c r="E5" s="420"/>
      <c r="F5" s="420"/>
      <c r="G5" s="420"/>
      <c r="H5" s="421"/>
      <c r="I5" s="420" t="s">
        <v>387</v>
      </c>
      <c r="J5" s="420"/>
      <c r="K5" s="420"/>
      <c r="L5" s="420"/>
      <c r="M5" s="420"/>
      <c r="N5" s="421"/>
      <c r="O5" s="424" t="s">
        <v>414</v>
      </c>
      <c r="P5" s="420" t="s">
        <v>415</v>
      </c>
      <c r="Q5" s="420"/>
    </row>
    <row r="6" spans="1:17" ht="45.6" customHeight="1" x14ac:dyDescent="0.3">
      <c r="B6" s="144"/>
      <c r="C6" s="419" t="s">
        <v>406</v>
      </c>
      <c r="D6" s="420"/>
      <c r="E6" s="421"/>
      <c r="F6" s="420" t="s">
        <v>407</v>
      </c>
      <c r="G6" s="420"/>
      <c r="H6" s="421"/>
      <c r="I6" s="420" t="s">
        <v>416</v>
      </c>
      <c r="J6" s="420"/>
      <c r="K6" s="421"/>
      <c r="L6" s="420" t="s">
        <v>417</v>
      </c>
      <c r="M6" s="420"/>
      <c r="N6" s="421"/>
      <c r="O6" s="424"/>
      <c r="P6" s="344" t="s">
        <v>418</v>
      </c>
      <c r="Q6" s="345" t="s">
        <v>419</v>
      </c>
    </row>
    <row r="7" spans="1:17" ht="33" customHeight="1" x14ac:dyDescent="0.3">
      <c r="B7" s="144"/>
      <c r="C7" s="346" t="s">
        <v>1</v>
      </c>
      <c r="D7" s="347" t="s">
        <v>420</v>
      </c>
      <c r="E7" s="347" t="s">
        <v>421</v>
      </c>
      <c r="F7" s="346" t="s">
        <v>1</v>
      </c>
      <c r="G7" s="347" t="s">
        <v>421</v>
      </c>
      <c r="H7" s="344" t="s">
        <v>422</v>
      </c>
      <c r="I7" s="346" t="s">
        <v>1</v>
      </c>
      <c r="J7" s="347" t="s">
        <v>420</v>
      </c>
      <c r="K7" s="344" t="s">
        <v>421</v>
      </c>
      <c r="L7" s="348" t="s">
        <v>1</v>
      </c>
      <c r="M7" s="344" t="s">
        <v>421</v>
      </c>
      <c r="N7" s="344" t="s">
        <v>422</v>
      </c>
      <c r="O7" s="424"/>
      <c r="P7" s="344"/>
      <c r="Q7" s="345"/>
    </row>
    <row r="8" spans="1:17" x14ac:dyDescent="0.3">
      <c r="B8" s="367" t="s">
        <v>396</v>
      </c>
      <c r="C8" s="368">
        <v>9612992.0878600013</v>
      </c>
      <c r="D8" s="369">
        <v>8671632.7702500001</v>
      </c>
      <c r="E8" s="269">
        <v>941359.31761000003</v>
      </c>
      <c r="F8" s="269">
        <v>187138.46104000002</v>
      </c>
      <c r="G8" s="370">
        <v>0</v>
      </c>
      <c r="H8" s="269">
        <v>187138.46104000002</v>
      </c>
      <c r="I8" s="269">
        <v>12412.767240000001</v>
      </c>
      <c r="J8" s="269">
        <v>4187.8637399999998</v>
      </c>
      <c r="K8" s="269">
        <v>8224.9035000000003</v>
      </c>
      <c r="L8" s="269">
        <v>51662.614680000006</v>
      </c>
      <c r="M8" s="370">
        <v>0</v>
      </c>
      <c r="N8" s="269">
        <v>51662.614680000006</v>
      </c>
      <c r="O8" s="269">
        <v>2551.4340000000002</v>
      </c>
      <c r="P8" s="268">
        <v>7037453.4760100003</v>
      </c>
      <c r="Q8" s="275">
        <v>109145.21406</v>
      </c>
    </row>
    <row r="9" spans="1:17" x14ac:dyDescent="0.3">
      <c r="B9" s="148" t="s">
        <v>397</v>
      </c>
      <c r="C9" s="288">
        <v>1258356.6854000001</v>
      </c>
      <c r="D9" s="299">
        <v>1258356.6854000001</v>
      </c>
      <c r="E9" s="252">
        <v>0</v>
      </c>
      <c r="F9" s="252">
        <v>0</v>
      </c>
      <c r="G9" s="252">
        <v>0</v>
      </c>
      <c r="H9" s="252">
        <v>0</v>
      </c>
      <c r="I9" s="252">
        <v>0</v>
      </c>
      <c r="J9" s="252">
        <v>0</v>
      </c>
      <c r="K9" s="252">
        <v>0</v>
      </c>
      <c r="L9" s="252">
        <v>0</v>
      </c>
      <c r="M9" s="252">
        <v>0</v>
      </c>
      <c r="N9" s="252">
        <v>0</v>
      </c>
      <c r="O9" s="252">
        <v>0</v>
      </c>
      <c r="P9" s="322">
        <v>0</v>
      </c>
      <c r="Q9" s="255">
        <v>0</v>
      </c>
    </row>
    <row r="10" spans="1:17" x14ac:dyDescent="0.3">
      <c r="B10" s="148" t="s">
        <v>398</v>
      </c>
      <c r="C10" s="357">
        <v>0</v>
      </c>
      <c r="D10" s="358">
        <v>0</v>
      </c>
      <c r="E10" s="252">
        <v>0</v>
      </c>
      <c r="F10" s="252">
        <v>0</v>
      </c>
      <c r="G10" s="252">
        <v>0</v>
      </c>
      <c r="H10" s="252">
        <v>0</v>
      </c>
      <c r="I10" s="252">
        <v>0</v>
      </c>
      <c r="J10" s="252">
        <v>0</v>
      </c>
      <c r="K10" s="252">
        <v>0</v>
      </c>
      <c r="L10" s="252">
        <v>0</v>
      </c>
      <c r="M10" s="252">
        <v>0</v>
      </c>
      <c r="N10" s="252">
        <v>0</v>
      </c>
      <c r="O10" s="252">
        <v>0</v>
      </c>
      <c r="P10" s="322">
        <v>0</v>
      </c>
      <c r="Q10" s="255">
        <v>0</v>
      </c>
    </row>
    <row r="11" spans="1:17" x14ac:dyDescent="0.3">
      <c r="B11" s="148" t="s">
        <v>399</v>
      </c>
      <c r="C11" s="288">
        <v>212560.25725</v>
      </c>
      <c r="D11" s="299">
        <v>212560.25725</v>
      </c>
      <c r="E11" s="252">
        <v>0</v>
      </c>
      <c r="F11" s="252">
        <v>0</v>
      </c>
      <c r="G11" s="252">
        <v>0</v>
      </c>
      <c r="H11" s="252">
        <v>0</v>
      </c>
      <c r="I11" s="252">
        <v>5.0819999999999997E-2</v>
      </c>
      <c r="J11" s="252">
        <v>5.0819999999999997E-2</v>
      </c>
      <c r="K11" s="252">
        <v>0</v>
      </c>
      <c r="L11" s="252">
        <v>0</v>
      </c>
      <c r="M11" s="252">
        <v>0</v>
      </c>
      <c r="N11" s="252">
        <v>0</v>
      </c>
      <c r="O11" s="252">
        <v>0</v>
      </c>
      <c r="P11" s="322">
        <v>0</v>
      </c>
      <c r="Q11" s="255">
        <v>0</v>
      </c>
    </row>
    <row r="12" spans="1:17" x14ac:dyDescent="0.3">
      <c r="B12" s="148" t="s">
        <v>400</v>
      </c>
      <c r="C12" s="288">
        <v>502635.21711999999</v>
      </c>
      <c r="D12" s="299">
        <v>263128.22089</v>
      </c>
      <c r="E12" s="127">
        <v>239506.99622999999</v>
      </c>
      <c r="F12" s="127">
        <v>43558.911639999998</v>
      </c>
      <c r="G12" s="252">
        <v>0</v>
      </c>
      <c r="H12" s="127">
        <v>43558.911639999998</v>
      </c>
      <c r="I12" s="127">
        <v>3812.2455300000001</v>
      </c>
      <c r="J12" s="127">
        <v>667.58801000000005</v>
      </c>
      <c r="K12" s="127">
        <v>3144.6575200000002</v>
      </c>
      <c r="L12" s="127">
        <v>13572.18814</v>
      </c>
      <c r="M12" s="252">
        <v>0</v>
      </c>
      <c r="N12" s="127">
        <v>13572.18814</v>
      </c>
      <c r="O12" s="127">
        <v>208.80799999999999</v>
      </c>
      <c r="P12" s="251">
        <v>300462.00831</v>
      </c>
      <c r="Q12" s="254">
        <v>24798.086960000001</v>
      </c>
    </row>
    <row r="13" spans="1:17" x14ac:dyDescent="0.3">
      <c r="B13" s="148" t="s">
        <v>401</v>
      </c>
      <c r="C13" s="288">
        <v>552750.87891000009</v>
      </c>
      <c r="D13" s="299">
        <v>412250.46647000004</v>
      </c>
      <c r="E13" s="127">
        <v>140500.41243999999</v>
      </c>
      <c r="F13" s="127">
        <v>49076.98659</v>
      </c>
      <c r="G13" s="252">
        <v>0</v>
      </c>
      <c r="H13" s="127">
        <v>49076.98659</v>
      </c>
      <c r="I13" s="127">
        <v>2873.1051200000002</v>
      </c>
      <c r="J13" s="127">
        <v>679.69266000000005</v>
      </c>
      <c r="K13" s="127">
        <v>2193.41246</v>
      </c>
      <c r="L13" s="127">
        <v>20265.038700000001</v>
      </c>
      <c r="M13" s="252">
        <v>0</v>
      </c>
      <c r="N13" s="127">
        <v>20265.038700000001</v>
      </c>
      <c r="O13" s="127">
        <v>1809.94</v>
      </c>
      <c r="P13" s="251">
        <v>210453.46753999998</v>
      </c>
      <c r="Q13" s="254">
        <v>16270.51082</v>
      </c>
    </row>
    <row r="14" spans="1:17" x14ac:dyDescent="0.3">
      <c r="B14" s="148" t="s">
        <v>423</v>
      </c>
      <c r="C14" s="288">
        <v>641071.17397794267</v>
      </c>
      <c r="D14" s="299">
        <v>374597.53860000003</v>
      </c>
      <c r="E14" s="127">
        <v>75850.840266013009</v>
      </c>
      <c r="F14" s="127">
        <v>37459.324119999997</v>
      </c>
      <c r="G14" s="252">
        <v>0</v>
      </c>
      <c r="H14" s="127">
        <v>37459.324119999997</v>
      </c>
      <c r="I14" s="127">
        <v>2551.9502900000002</v>
      </c>
      <c r="J14" s="127">
        <v>654.78127000000006</v>
      </c>
      <c r="K14" s="127">
        <v>1897.16902</v>
      </c>
      <c r="L14" s="127">
        <v>16293.964288870997</v>
      </c>
      <c r="M14" s="252">
        <v>0</v>
      </c>
      <c r="N14" s="127">
        <v>16293.964288870997</v>
      </c>
      <c r="O14" s="127">
        <v>2099.1379749910084</v>
      </c>
      <c r="P14" s="251">
        <v>198577.92146000001</v>
      </c>
      <c r="Q14" s="254">
        <v>9747.8747400000011</v>
      </c>
    </row>
    <row r="15" spans="1:17" x14ac:dyDescent="0.3">
      <c r="B15" s="147" t="s">
        <v>402</v>
      </c>
      <c r="C15" s="297">
        <v>7086689.0491800001</v>
      </c>
      <c r="D15" s="298">
        <v>6525337.1402399996</v>
      </c>
      <c r="E15" s="257">
        <v>561351.90894000011</v>
      </c>
      <c r="F15" s="257">
        <v>94502.562810000003</v>
      </c>
      <c r="G15" s="274">
        <v>0</v>
      </c>
      <c r="H15" s="257">
        <v>94502.562810000003</v>
      </c>
      <c r="I15" s="257">
        <v>5727.3657699999994</v>
      </c>
      <c r="J15" s="257">
        <v>2840.5322500000002</v>
      </c>
      <c r="K15" s="257">
        <v>2886.8335200000001</v>
      </c>
      <c r="L15" s="257">
        <v>17825.387839999999</v>
      </c>
      <c r="M15" s="274">
        <v>0</v>
      </c>
      <c r="N15" s="257">
        <v>17825.387839999999</v>
      </c>
      <c r="O15" s="257">
        <v>532.68600000000004</v>
      </c>
      <c r="P15" s="256">
        <v>6526538.0001600003</v>
      </c>
      <c r="Q15" s="259">
        <v>68076.616280000002</v>
      </c>
    </row>
    <row r="16" spans="1:17" x14ac:dyDescent="0.3">
      <c r="B16" s="366" t="s">
        <v>403</v>
      </c>
      <c r="C16" s="371">
        <v>455771.45978999999</v>
      </c>
      <c r="D16" s="372">
        <v>455771.45978999999</v>
      </c>
      <c r="E16" s="364">
        <v>0</v>
      </c>
      <c r="F16" s="364">
        <v>0</v>
      </c>
      <c r="G16" s="364">
        <v>0</v>
      </c>
      <c r="H16" s="364">
        <v>0</v>
      </c>
      <c r="I16" s="261">
        <v>12.445180000000001</v>
      </c>
      <c r="J16" s="261">
        <v>12.445180000000001</v>
      </c>
      <c r="K16" s="364">
        <v>0</v>
      </c>
      <c r="L16" s="364">
        <v>0</v>
      </c>
      <c r="M16" s="364">
        <v>0</v>
      </c>
      <c r="N16" s="364">
        <v>0</v>
      </c>
      <c r="O16" s="364">
        <v>0</v>
      </c>
      <c r="P16" s="260">
        <v>71789.896489999999</v>
      </c>
      <c r="Q16" s="373">
        <v>0</v>
      </c>
    </row>
    <row r="17" spans="2:17" x14ac:dyDescent="0.3">
      <c r="B17" s="148" t="s">
        <v>397</v>
      </c>
      <c r="C17" s="357">
        <v>0</v>
      </c>
      <c r="D17" s="358">
        <v>0</v>
      </c>
      <c r="E17" s="252">
        <v>0</v>
      </c>
      <c r="F17" s="252">
        <v>0</v>
      </c>
      <c r="G17" s="252">
        <v>0</v>
      </c>
      <c r="H17" s="252">
        <v>0</v>
      </c>
      <c r="I17" s="252">
        <v>0</v>
      </c>
      <c r="J17" s="252">
        <v>0</v>
      </c>
      <c r="K17" s="252">
        <v>0</v>
      </c>
      <c r="L17" s="252">
        <v>0</v>
      </c>
      <c r="M17" s="252">
        <v>0</v>
      </c>
      <c r="N17" s="252">
        <v>0</v>
      </c>
      <c r="O17" s="252">
        <v>0</v>
      </c>
      <c r="P17" s="322">
        <v>0</v>
      </c>
      <c r="Q17" s="255">
        <v>0</v>
      </c>
    </row>
    <row r="18" spans="2:17" x14ac:dyDescent="0.3">
      <c r="B18" s="148" t="s">
        <v>398</v>
      </c>
      <c r="C18" s="288">
        <v>210499.44481000002</v>
      </c>
      <c r="D18" s="299">
        <v>210499.44481000002</v>
      </c>
      <c r="E18" s="252">
        <v>0</v>
      </c>
      <c r="F18" s="252">
        <v>0</v>
      </c>
      <c r="G18" s="252">
        <v>0</v>
      </c>
      <c r="H18" s="252">
        <v>0</v>
      </c>
      <c r="I18" s="252">
        <v>0</v>
      </c>
      <c r="J18" s="252">
        <v>0</v>
      </c>
      <c r="K18" s="252">
        <v>0</v>
      </c>
      <c r="L18" s="252">
        <v>0</v>
      </c>
      <c r="M18" s="252">
        <v>0</v>
      </c>
      <c r="N18" s="252">
        <v>0</v>
      </c>
      <c r="O18" s="252">
        <v>0</v>
      </c>
      <c r="P18" s="251">
        <v>51320.02147</v>
      </c>
      <c r="Q18" s="255">
        <v>0</v>
      </c>
    </row>
    <row r="19" spans="2:17" x14ac:dyDescent="0.3">
      <c r="B19" s="148" t="s">
        <v>399</v>
      </c>
      <c r="C19" s="288">
        <v>226452.48368999999</v>
      </c>
      <c r="D19" s="299">
        <v>226452.48368999999</v>
      </c>
      <c r="E19" s="252">
        <v>0</v>
      </c>
      <c r="F19" s="252">
        <v>0</v>
      </c>
      <c r="G19" s="252">
        <v>0</v>
      </c>
      <c r="H19" s="252">
        <v>0</v>
      </c>
      <c r="I19" s="127">
        <v>12.445180000000001</v>
      </c>
      <c r="J19" s="127">
        <v>12.445180000000001</v>
      </c>
      <c r="K19" s="252">
        <v>0</v>
      </c>
      <c r="L19" s="252">
        <v>0</v>
      </c>
      <c r="M19" s="252">
        <v>0</v>
      </c>
      <c r="N19" s="252">
        <v>0</v>
      </c>
      <c r="O19" s="252">
        <v>0</v>
      </c>
      <c r="P19" s="251">
        <v>20469.875019999999</v>
      </c>
      <c r="Q19" s="255">
        <v>0</v>
      </c>
    </row>
    <row r="20" spans="2:17" x14ac:dyDescent="0.3">
      <c r="B20" s="148" t="s">
        <v>400</v>
      </c>
      <c r="C20" s="288">
        <v>18819.531289999999</v>
      </c>
      <c r="D20" s="299">
        <v>18819.531289999999</v>
      </c>
      <c r="E20" s="252">
        <v>0</v>
      </c>
      <c r="F20" s="252">
        <v>0</v>
      </c>
      <c r="G20" s="252">
        <v>0</v>
      </c>
      <c r="H20" s="252">
        <v>0</v>
      </c>
      <c r="I20" s="252">
        <v>0</v>
      </c>
      <c r="J20" s="252">
        <v>0</v>
      </c>
      <c r="K20" s="252">
        <v>0</v>
      </c>
      <c r="L20" s="252">
        <v>0</v>
      </c>
      <c r="M20" s="252">
        <v>0</v>
      </c>
      <c r="N20" s="252">
        <v>0</v>
      </c>
      <c r="O20" s="252">
        <v>0</v>
      </c>
      <c r="P20" s="322">
        <v>0</v>
      </c>
      <c r="Q20" s="255">
        <v>0</v>
      </c>
    </row>
    <row r="21" spans="2:17" x14ac:dyDescent="0.3">
      <c r="B21" s="147" t="s">
        <v>401</v>
      </c>
      <c r="C21" s="359">
        <v>0</v>
      </c>
      <c r="D21" s="360">
        <v>0</v>
      </c>
      <c r="E21" s="274">
        <v>0</v>
      </c>
      <c r="F21" s="274">
        <v>0</v>
      </c>
      <c r="G21" s="274">
        <v>0</v>
      </c>
      <c r="H21" s="274">
        <v>0</v>
      </c>
      <c r="I21" s="274">
        <v>0</v>
      </c>
      <c r="J21" s="274">
        <v>0</v>
      </c>
      <c r="K21" s="274">
        <v>0</v>
      </c>
      <c r="L21" s="274">
        <v>0</v>
      </c>
      <c r="M21" s="274">
        <v>0</v>
      </c>
      <c r="N21" s="274">
        <v>0</v>
      </c>
      <c r="O21" s="274">
        <v>0</v>
      </c>
      <c r="P21" s="361">
        <v>0</v>
      </c>
      <c r="Q21" s="362">
        <v>0</v>
      </c>
    </row>
    <row r="22" spans="2:17" x14ac:dyDescent="0.3">
      <c r="B22" s="366" t="s">
        <v>413</v>
      </c>
      <c r="C22" s="371">
        <v>1245243.28055</v>
      </c>
      <c r="D22" s="372">
        <v>1133657.95181</v>
      </c>
      <c r="E22" s="261">
        <v>111585.32874000001</v>
      </c>
      <c r="F22" s="261">
        <v>9253.4053099999983</v>
      </c>
      <c r="G22" s="364">
        <v>0</v>
      </c>
      <c r="H22" s="261">
        <v>9253.4053099999983</v>
      </c>
      <c r="I22" s="261">
        <v>85.476760000000013</v>
      </c>
      <c r="J22" s="261">
        <v>45.953309999999995</v>
      </c>
      <c r="K22" s="261">
        <v>39.523450000000004</v>
      </c>
      <c r="L22" s="261">
        <v>272.71733</v>
      </c>
      <c r="M22" s="261">
        <v>272.71733</v>
      </c>
      <c r="N22" s="364">
        <v>0</v>
      </c>
      <c r="O22" s="364">
        <v>0</v>
      </c>
      <c r="P22" s="260">
        <v>291268.05123000004</v>
      </c>
      <c r="Q22" s="263">
        <v>4857.7908099999995</v>
      </c>
    </row>
    <row r="23" spans="2:17" x14ac:dyDescent="0.3">
      <c r="B23" s="148" t="s">
        <v>397</v>
      </c>
      <c r="C23" s="288">
        <v>6156.2856500000007</v>
      </c>
      <c r="D23" s="299">
        <v>6156.2856500000007</v>
      </c>
      <c r="E23" s="252">
        <v>0</v>
      </c>
      <c r="F23" s="252">
        <v>0</v>
      </c>
      <c r="G23" s="252">
        <v>0</v>
      </c>
      <c r="H23" s="252">
        <v>0</v>
      </c>
      <c r="I23" s="252">
        <v>0</v>
      </c>
      <c r="J23" s="252">
        <v>0</v>
      </c>
      <c r="K23" s="252">
        <v>0</v>
      </c>
      <c r="L23" s="252">
        <v>0</v>
      </c>
      <c r="M23" s="252">
        <v>0</v>
      </c>
      <c r="N23" s="252">
        <v>0</v>
      </c>
      <c r="O23" s="252">
        <v>0</v>
      </c>
      <c r="P23" s="322">
        <v>0</v>
      </c>
      <c r="Q23" s="255">
        <v>0</v>
      </c>
    </row>
    <row r="24" spans="2:17" x14ac:dyDescent="0.3">
      <c r="B24" s="148" t="s">
        <v>398</v>
      </c>
      <c r="C24" s="288">
        <v>510.53300000000002</v>
      </c>
      <c r="D24" s="299">
        <v>510.53300000000002</v>
      </c>
      <c r="E24" s="252">
        <v>0</v>
      </c>
      <c r="F24" s="252">
        <v>0</v>
      </c>
      <c r="G24" s="252">
        <v>0</v>
      </c>
      <c r="H24" s="252">
        <v>0</v>
      </c>
      <c r="I24" s="252">
        <v>0</v>
      </c>
      <c r="J24" s="252">
        <v>0</v>
      </c>
      <c r="K24" s="252">
        <v>0</v>
      </c>
      <c r="L24" s="252">
        <v>0</v>
      </c>
      <c r="M24" s="252">
        <v>0</v>
      </c>
      <c r="N24" s="252">
        <v>0</v>
      </c>
      <c r="O24" s="252">
        <v>0</v>
      </c>
      <c r="P24" s="322">
        <v>0</v>
      </c>
      <c r="Q24" s="255">
        <v>0</v>
      </c>
    </row>
    <row r="25" spans="2:17" x14ac:dyDescent="0.3">
      <c r="B25" s="148" t="s">
        <v>399</v>
      </c>
      <c r="C25" s="288">
        <v>2500.0002799999997</v>
      </c>
      <c r="D25" s="299">
        <v>2500.0002799999997</v>
      </c>
      <c r="E25" s="252">
        <v>0</v>
      </c>
      <c r="F25" s="252">
        <v>0</v>
      </c>
      <c r="G25" s="252">
        <v>0</v>
      </c>
      <c r="H25" s="252">
        <v>0</v>
      </c>
      <c r="I25" s="252">
        <v>0</v>
      </c>
      <c r="J25" s="252">
        <v>0</v>
      </c>
      <c r="K25" s="252">
        <v>0</v>
      </c>
      <c r="L25" s="252">
        <v>0</v>
      </c>
      <c r="M25" s="252">
        <v>0</v>
      </c>
      <c r="N25" s="252">
        <v>0</v>
      </c>
      <c r="O25" s="252">
        <v>0</v>
      </c>
      <c r="P25" s="322">
        <v>0</v>
      </c>
      <c r="Q25" s="255">
        <v>0</v>
      </c>
    </row>
    <row r="26" spans="2:17" x14ac:dyDescent="0.3">
      <c r="B26" s="148" t="s">
        <v>400</v>
      </c>
      <c r="C26" s="288">
        <v>349992.85453999997</v>
      </c>
      <c r="D26" s="299">
        <v>322223.95309999998</v>
      </c>
      <c r="E26" s="127">
        <v>27768.901439999998</v>
      </c>
      <c r="F26" s="127">
        <v>3269.4123999999997</v>
      </c>
      <c r="G26" s="252">
        <v>0</v>
      </c>
      <c r="H26" s="127">
        <v>3269.4123999999997</v>
      </c>
      <c r="I26" s="127">
        <v>9.6410800000000005</v>
      </c>
      <c r="J26" s="127">
        <v>2.0992100000000002</v>
      </c>
      <c r="K26" s="127">
        <v>7.5418700000000003</v>
      </c>
      <c r="L26" s="127">
        <v>193.52322000000001</v>
      </c>
      <c r="M26" s="127">
        <v>193.52322000000001</v>
      </c>
      <c r="N26" s="252">
        <v>0</v>
      </c>
      <c r="O26" s="252">
        <v>0</v>
      </c>
      <c r="P26" s="251">
        <v>67408.040510000006</v>
      </c>
      <c r="Q26" s="254">
        <v>3015.6937199999998</v>
      </c>
    </row>
    <row r="27" spans="2:17" x14ac:dyDescent="0.3">
      <c r="B27" s="148" t="s">
        <v>401</v>
      </c>
      <c r="C27" s="288">
        <v>190999.61294000002</v>
      </c>
      <c r="D27" s="299">
        <v>162310.20657000001</v>
      </c>
      <c r="E27" s="127">
        <v>28689.406370000001</v>
      </c>
      <c r="F27" s="127">
        <v>5804.1943199999996</v>
      </c>
      <c r="G27" s="252">
        <v>0</v>
      </c>
      <c r="H27" s="127">
        <v>5804.1943199999996</v>
      </c>
      <c r="I27" s="127">
        <v>33.125639999999997</v>
      </c>
      <c r="J27" s="127">
        <v>5.9702399999999995</v>
      </c>
      <c r="K27" s="127">
        <v>27.1554</v>
      </c>
      <c r="L27" s="127">
        <v>70.728429999999989</v>
      </c>
      <c r="M27" s="127">
        <v>70.728429999999989</v>
      </c>
      <c r="N27" s="252">
        <v>0</v>
      </c>
      <c r="O27" s="252">
        <v>0</v>
      </c>
      <c r="P27" s="251">
        <v>79410.173609999998</v>
      </c>
      <c r="Q27" s="254">
        <v>1727.19478</v>
      </c>
    </row>
    <row r="28" spans="2:17" x14ac:dyDescent="0.3">
      <c r="B28" s="147" t="s">
        <v>402</v>
      </c>
      <c r="C28" s="297">
        <v>695083.99413999997</v>
      </c>
      <c r="D28" s="298">
        <v>639956.97321000008</v>
      </c>
      <c r="E28" s="257">
        <v>55127.020929999999</v>
      </c>
      <c r="F28" s="257">
        <v>179.79858999999999</v>
      </c>
      <c r="G28" s="274">
        <v>0</v>
      </c>
      <c r="H28" s="257">
        <v>179.79858999999999</v>
      </c>
      <c r="I28" s="257">
        <v>42.710039999999999</v>
      </c>
      <c r="J28" s="257">
        <v>37.883859999999999</v>
      </c>
      <c r="K28" s="257">
        <v>4.8261799999999999</v>
      </c>
      <c r="L28" s="257">
        <v>8.4656800000000008</v>
      </c>
      <c r="M28" s="257">
        <v>8.4656800000000008</v>
      </c>
      <c r="N28" s="274">
        <v>0</v>
      </c>
      <c r="O28" s="274">
        <v>0</v>
      </c>
      <c r="P28" s="256">
        <v>144449.83711000002</v>
      </c>
      <c r="Q28" s="259">
        <v>114.90231</v>
      </c>
    </row>
    <row r="29" spans="2:17" x14ac:dyDescent="0.3">
      <c r="B29" s="149" t="s">
        <v>1</v>
      </c>
      <c r="C29" s="145">
        <v>11314006.828200001</v>
      </c>
      <c r="D29" s="146">
        <v>10261062.181850001</v>
      </c>
      <c r="E29" s="150">
        <v>1052944.6463500001</v>
      </c>
      <c r="F29" s="150">
        <v>196391.86635000003</v>
      </c>
      <c r="G29" s="150">
        <v>0</v>
      </c>
      <c r="H29" s="150">
        <v>196391.86635000003</v>
      </c>
      <c r="I29" s="150">
        <v>12510.689179999999</v>
      </c>
      <c r="J29" s="150">
        <v>4246.2622299999994</v>
      </c>
      <c r="K29" s="150">
        <v>8264.4269500000009</v>
      </c>
      <c r="L29" s="150">
        <v>51935.332010000006</v>
      </c>
      <c r="M29" s="150">
        <v>272.71733</v>
      </c>
      <c r="N29" s="150">
        <v>51662.614680000006</v>
      </c>
      <c r="O29" s="150">
        <v>2551.4340000000002</v>
      </c>
      <c r="P29" s="151">
        <v>7400511.4237299999</v>
      </c>
      <c r="Q29" s="152">
        <v>114003.00487</v>
      </c>
    </row>
  </sheetData>
  <mergeCells count="10">
    <mergeCell ref="B1:C1"/>
    <mergeCell ref="B3:Q3"/>
    <mergeCell ref="C5:H5"/>
    <mergeCell ref="I5:N5"/>
    <mergeCell ref="O5:O7"/>
    <mergeCell ref="P5:Q5"/>
    <mergeCell ref="C6:E6"/>
    <mergeCell ref="F6:H6"/>
    <mergeCell ref="I6:K6"/>
    <mergeCell ref="L6:N6"/>
  </mergeCells>
  <hyperlinks>
    <hyperlink ref="B1:C1" location="'Table of Contents'!A1" display="Go back to Table of Contents" xr:uid="{7A41F1F6-A9DE-4D1E-B7BE-21088DE9658C}"/>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05A44-58B4-4420-8216-FA8518DA02F0}">
  <sheetPr codeName="Sheet19">
    <tabColor theme="3"/>
  </sheetPr>
  <dimension ref="A1:D11"/>
  <sheetViews>
    <sheetView showGridLines="0" workbookViewId="0">
      <selection activeCell="C16" sqref="C16"/>
    </sheetView>
  </sheetViews>
  <sheetFormatPr defaultRowHeight="16.5" x14ac:dyDescent="0.3"/>
  <cols>
    <col min="1" max="1" width="2.88671875" customWidth="1"/>
    <col min="2" max="2" width="37.77734375" customWidth="1"/>
    <col min="3" max="3" width="19.109375" bestFit="1" customWidth="1"/>
    <col min="4" max="4" width="21.77734375" bestFit="1" customWidth="1"/>
  </cols>
  <sheetData>
    <row r="1" spans="1:4" x14ac:dyDescent="0.3">
      <c r="B1" s="427" t="s">
        <v>302</v>
      </c>
      <c r="C1" s="427"/>
      <c r="D1" s="343"/>
    </row>
    <row r="3" spans="1:4" ht="30" customHeight="1" x14ac:dyDescent="0.3">
      <c r="B3" s="396" t="s">
        <v>613</v>
      </c>
      <c r="C3" s="396"/>
      <c r="D3" s="396"/>
    </row>
    <row r="4" spans="1:4" x14ac:dyDescent="0.3">
      <c r="A4" s="20"/>
      <c r="B4" s="27"/>
      <c r="C4" s="27"/>
    </row>
    <row r="5" spans="1:4" x14ac:dyDescent="0.3">
      <c r="B5" s="29"/>
      <c r="C5" s="65" t="s">
        <v>424</v>
      </c>
      <c r="D5" s="140" t="s">
        <v>425</v>
      </c>
    </row>
    <row r="6" spans="1:4" x14ac:dyDescent="0.3">
      <c r="B6" s="137" t="s">
        <v>426</v>
      </c>
      <c r="C6" s="94" t="s">
        <v>117</v>
      </c>
      <c r="D6" s="94" t="s">
        <v>117</v>
      </c>
    </row>
    <row r="7" spans="1:4" x14ac:dyDescent="0.3">
      <c r="B7" s="142" t="s">
        <v>427</v>
      </c>
      <c r="C7" s="97" t="s">
        <v>117</v>
      </c>
      <c r="D7" s="97" t="s">
        <v>117</v>
      </c>
    </row>
    <row r="8" spans="1:4" x14ac:dyDescent="0.3">
      <c r="B8" s="92" t="s">
        <v>1</v>
      </c>
      <c r="C8" s="153" t="s">
        <v>117</v>
      </c>
      <c r="D8" s="153" t="s">
        <v>117</v>
      </c>
    </row>
    <row r="9" spans="1:4" x14ac:dyDescent="0.3">
      <c r="B9" s="51"/>
      <c r="C9" s="51"/>
      <c r="D9" s="51"/>
    </row>
    <row r="10" spans="1:4" x14ac:dyDescent="0.3">
      <c r="B10" s="51"/>
      <c r="C10" s="51"/>
      <c r="D10" s="51"/>
    </row>
    <row r="11" spans="1:4" x14ac:dyDescent="0.3">
      <c r="B11" s="51"/>
      <c r="C11" s="52"/>
      <c r="D11" s="52"/>
    </row>
  </sheetData>
  <mergeCells count="2">
    <mergeCell ref="B1:C1"/>
    <mergeCell ref="B3:D3"/>
  </mergeCells>
  <hyperlinks>
    <hyperlink ref="B1:C1" location="'Table of Contents'!A1" display="Go back to Table of Contents" xr:uid="{811C2F09-4304-4533-9DD9-B9E3AF519222}"/>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55B8E-9F0F-4DFB-9FCC-AF4DA40D74FD}">
  <sheetPr codeName="Sheet2">
    <tabColor theme="8" tint="0.79998168889431442"/>
  </sheetPr>
  <dimension ref="A1:B27"/>
  <sheetViews>
    <sheetView showGridLines="0" zoomScaleNormal="100" workbookViewId="0">
      <selection activeCell="A7" sqref="A7"/>
    </sheetView>
  </sheetViews>
  <sheetFormatPr defaultColWidth="0" defaultRowHeight="16.5" zeroHeight="1" x14ac:dyDescent="0.3"/>
  <cols>
    <col min="1" max="1" width="70.77734375" style="20" customWidth="1"/>
    <col min="2" max="2" width="0" style="19" hidden="1" customWidth="1"/>
    <col min="3" max="16384" width="8.77734375" style="19" hidden="1"/>
  </cols>
  <sheetData>
    <row r="1" spans="1:2" ht="24" x14ac:dyDescent="0.3">
      <c r="A1" s="23" t="s">
        <v>218</v>
      </c>
      <c r="B1" s="22"/>
    </row>
    <row r="2" spans="1:2" x14ac:dyDescent="0.3"/>
    <row r="3" spans="1:2" x14ac:dyDescent="0.3">
      <c r="A3" s="21" t="s">
        <v>218</v>
      </c>
    </row>
    <row r="4" spans="1:2" ht="7.15" customHeight="1" x14ac:dyDescent="0.3"/>
    <row r="5" spans="1:2" ht="75" x14ac:dyDescent="0.3">
      <c r="A5" s="352" t="s">
        <v>638</v>
      </c>
    </row>
    <row r="6" spans="1:2" x14ac:dyDescent="0.3"/>
    <row r="7" spans="1:2" x14ac:dyDescent="0.3"/>
    <row r="8" spans="1:2" x14ac:dyDescent="0.3"/>
    <row r="9" spans="1:2" x14ac:dyDescent="0.3"/>
    <row r="10" spans="1:2" x14ac:dyDescent="0.3"/>
    <row r="11" spans="1:2" x14ac:dyDescent="0.3"/>
    <row r="12" spans="1:2" x14ac:dyDescent="0.3"/>
    <row r="13" spans="1:2" x14ac:dyDescent="0.3"/>
    <row r="14" spans="1:2" hidden="1" x14ac:dyDescent="0.3"/>
    <row r="15" spans="1:2" hidden="1" x14ac:dyDescent="0.3"/>
    <row r="16" spans="1:2" hidden="1" x14ac:dyDescent="0.3"/>
    <row r="17" hidden="1" x14ac:dyDescent="0.3"/>
    <row r="18" hidden="1" x14ac:dyDescent="0.3"/>
    <row r="19" hidden="1" x14ac:dyDescent="0.3"/>
    <row r="20" hidden="1" x14ac:dyDescent="0.3"/>
    <row r="21" hidden="1" x14ac:dyDescent="0.3"/>
    <row r="22" hidden="1" x14ac:dyDescent="0.3"/>
    <row r="23" hidden="1" x14ac:dyDescent="0.3"/>
    <row r="24" hidden="1" x14ac:dyDescent="0.3"/>
    <row r="25" hidden="1" x14ac:dyDescent="0.3"/>
    <row r="26" hidden="1" x14ac:dyDescent="0.3"/>
    <row r="27" hidden="1" x14ac:dyDescent="0.3"/>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02B6B-58D9-464F-9E7B-B987FAAA8627}">
  <sheetPr codeName="Sheet20">
    <tabColor theme="3"/>
  </sheetPr>
  <dimension ref="B1:G39"/>
  <sheetViews>
    <sheetView showGridLines="0" workbookViewId="0">
      <selection activeCell="D30" sqref="D30"/>
    </sheetView>
  </sheetViews>
  <sheetFormatPr defaultRowHeight="16.5" x14ac:dyDescent="0.3"/>
  <cols>
    <col min="1" max="1" width="2.88671875" customWidth="1"/>
    <col min="3" max="3" width="45.5546875" customWidth="1"/>
    <col min="4" max="4" width="31.6640625" bestFit="1" customWidth="1"/>
    <col min="5" max="5" width="26.109375" bestFit="1" customWidth="1"/>
    <col min="6" max="6" width="30.33203125" customWidth="1"/>
    <col min="7" max="7" width="23.77734375" bestFit="1" customWidth="1"/>
  </cols>
  <sheetData>
    <row r="1" spans="2:7" x14ac:dyDescent="0.3">
      <c r="B1" s="430" t="s">
        <v>302</v>
      </c>
      <c r="C1" s="430"/>
      <c r="D1" s="315"/>
      <c r="E1" s="315"/>
      <c r="F1" s="315"/>
      <c r="G1" s="315"/>
    </row>
    <row r="2" spans="2:7" x14ac:dyDescent="0.3">
      <c r="B2" s="16"/>
    </row>
    <row r="3" spans="2:7" ht="30" customHeight="1" x14ac:dyDescent="0.3">
      <c r="B3" s="396" t="s">
        <v>605</v>
      </c>
      <c r="C3" s="396"/>
      <c r="D3" s="396"/>
      <c r="E3" s="396"/>
      <c r="F3" s="396"/>
      <c r="G3" s="396"/>
    </row>
    <row r="5" spans="2:7" x14ac:dyDescent="0.3">
      <c r="B5" s="156"/>
      <c r="C5" s="157"/>
      <c r="D5" s="158" t="s">
        <v>428</v>
      </c>
      <c r="E5" s="158" t="s">
        <v>429</v>
      </c>
      <c r="F5" s="158" t="s">
        <v>430</v>
      </c>
      <c r="G5" s="159" t="s">
        <v>431</v>
      </c>
    </row>
    <row r="6" spans="2:7" x14ac:dyDescent="0.3">
      <c r="B6" s="26"/>
      <c r="C6" s="160"/>
      <c r="D6" s="161" t="s">
        <v>358</v>
      </c>
      <c r="E6" s="162" t="s">
        <v>360</v>
      </c>
      <c r="F6" s="162" t="s">
        <v>437</v>
      </c>
      <c r="G6" s="162" t="s">
        <v>438</v>
      </c>
    </row>
    <row r="7" spans="2:7" x14ac:dyDescent="0.3">
      <c r="B7" s="377">
        <v>10</v>
      </c>
      <c r="C7" s="339" t="s">
        <v>432</v>
      </c>
      <c r="D7" s="375">
        <v>2467827.0276100002</v>
      </c>
      <c r="E7" s="386"/>
      <c r="F7" s="376">
        <v>12668415.504139999</v>
      </c>
      <c r="G7" s="387"/>
    </row>
    <row r="8" spans="2:7" x14ac:dyDescent="0.3">
      <c r="B8" s="381">
        <v>20</v>
      </c>
      <c r="C8" s="333" t="s">
        <v>433</v>
      </c>
      <c r="D8" s="335">
        <v>14646.979240000001</v>
      </c>
      <c r="E8" s="386"/>
      <c r="F8" s="337">
        <v>2213121.9077600003</v>
      </c>
      <c r="G8" s="388"/>
    </row>
    <row r="9" spans="2:7" x14ac:dyDescent="0.3">
      <c r="B9" s="381">
        <v>30</v>
      </c>
      <c r="C9" s="334" t="s">
        <v>434</v>
      </c>
      <c r="D9" s="336">
        <v>0</v>
      </c>
      <c r="E9" s="336">
        <v>0</v>
      </c>
      <c r="F9" s="337">
        <v>103106.4133</v>
      </c>
      <c r="G9" s="338">
        <v>103106.4133</v>
      </c>
    </row>
    <row r="10" spans="2:7" x14ac:dyDescent="0.3">
      <c r="B10" s="381">
        <v>40</v>
      </c>
      <c r="C10" s="334" t="s">
        <v>403</v>
      </c>
      <c r="D10" s="335">
        <v>664918.22129000002</v>
      </c>
      <c r="E10" s="337">
        <v>668829.05911999999</v>
      </c>
      <c r="F10" s="337">
        <v>2623142.67362</v>
      </c>
      <c r="G10" s="338">
        <v>2640715.3441699999</v>
      </c>
    </row>
    <row r="11" spans="2:7" x14ac:dyDescent="0.3">
      <c r="B11" s="381">
        <v>100</v>
      </c>
      <c r="C11" s="334" t="s">
        <v>435</v>
      </c>
      <c r="D11" s="335">
        <v>1788261.82708</v>
      </c>
      <c r="E11" s="386"/>
      <c r="F11" s="337">
        <v>6689436.6545000002</v>
      </c>
      <c r="G11" s="388"/>
    </row>
    <row r="12" spans="2:7" x14ac:dyDescent="0.3">
      <c r="B12" s="381">
        <v>120</v>
      </c>
      <c r="C12" s="334" t="s">
        <v>436</v>
      </c>
      <c r="D12" s="336">
        <v>0</v>
      </c>
      <c r="E12" s="386"/>
      <c r="F12" s="337">
        <v>1039607.85496</v>
      </c>
      <c r="G12" s="388"/>
    </row>
    <row r="16" spans="2:7" ht="30" customHeight="1" x14ac:dyDescent="0.3">
      <c r="B16" s="396" t="s">
        <v>606</v>
      </c>
      <c r="C16" s="396"/>
      <c r="D16" s="396"/>
      <c r="E16" s="396"/>
    </row>
    <row r="18" spans="2:5" ht="38.25" x14ac:dyDescent="0.3">
      <c r="B18" s="156"/>
      <c r="C18" s="163"/>
      <c r="D18" s="164" t="s">
        <v>439</v>
      </c>
      <c r="E18" s="164" t="s">
        <v>440</v>
      </c>
    </row>
    <row r="19" spans="2:5" x14ac:dyDescent="0.3">
      <c r="B19" s="26"/>
      <c r="C19" s="160"/>
      <c r="D19" s="161" t="s">
        <v>358</v>
      </c>
      <c r="E19" s="162" t="s">
        <v>360</v>
      </c>
    </row>
    <row r="20" spans="2:5" x14ac:dyDescent="0.3">
      <c r="B20" s="243">
        <v>130</v>
      </c>
      <c r="C20" s="339" t="s">
        <v>441</v>
      </c>
      <c r="D20" s="336">
        <v>0</v>
      </c>
      <c r="E20" s="340">
        <v>0</v>
      </c>
    </row>
    <row r="21" spans="2:5" x14ac:dyDescent="0.3">
      <c r="B21" s="382">
        <v>150</v>
      </c>
      <c r="C21" s="333" t="s">
        <v>434</v>
      </c>
      <c r="D21" s="341">
        <v>0</v>
      </c>
      <c r="E21" s="342">
        <v>0</v>
      </c>
    </row>
    <row r="22" spans="2:5" x14ac:dyDescent="0.3">
      <c r="B22" s="382">
        <v>160</v>
      </c>
      <c r="C22" s="334" t="s">
        <v>403</v>
      </c>
      <c r="D22" s="341">
        <v>0</v>
      </c>
      <c r="E22" s="342">
        <v>0</v>
      </c>
    </row>
    <row r="23" spans="2:5" x14ac:dyDescent="0.3">
      <c r="B23" s="382">
        <v>230</v>
      </c>
      <c r="C23" s="334" t="s">
        <v>442</v>
      </c>
      <c r="D23" s="341">
        <v>0</v>
      </c>
      <c r="E23" s="342">
        <v>0</v>
      </c>
    </row>
    <row r="24" spans="2:5" x14ac:dyDescent="0.3">
      <c r="B24" s="382">
        <v>240</v>
      </c>
      <c r="C24" s="334" t="s">
        <v>443</v>
      </c>
      <c r="D24" s="341">
        <v>0</v>
      </c>
      <c r="E24" s="342">
        <v>0</v>
      </c>
    </row>
    <row r="28" spans="2:5" ht="30" customHeight="1" x14ac:dyDescent="0.3">
      <c r="B28" s="396" t="s">
        <v>607</v>
      </c>
      <c r="C28" s="396"/>
      <c r="D28" s="396"/>
      <c r="E28" s="396"/>
    </row>
    <row r="30" spans="2:5" ht="38.25" x14ac:dyDescent="0.3">
      <c r="B30" s="26"/>
      <c r="C30" s="60"/>
      <c r="D30" s="164" t="s">
        <v>444</v>
      </c>
      <c r="E30" s="122" t="s">
        <v>445</v>
      </c>
    </row>
    <row r="31" spans="2:5" x14ac:dyDescent="0.3">
      <c r="B31" s="26"/>
      <c r="C31" s="48"/>
      <c r="D31" s="154" t="s">
        <v>358</v>
      </c>
      <c r="E31" s="154" t="s">
        <v>359</v>
      </c>
    </row>
    <row r="32" spans="2:5" x14ac:dyDescent="0.3">
      <c r="B32" s="383" t="s">
        <v>358</v>
      </c>
      <c r="C32" s="393" t="s">
        <v>446</v>
      </c>
      <c r="D32" s="155">
        <v>2100607.5795</v>
      </c>
      <c r="E32" s="165">
        <v>2301525.3732500002</v>
      </c>
    </row>
    <row r="36" spans="2:5" ht="30" customHeight="1" x14ac:dyDescent="0.3">
      <c r="B36" s="428" t="s">
        <v>249</v>
      </c>
      <c r="C36" s="428"/>
      <c r="D36" s="428"/>
      <c r="E36" s="428"/>
    </row>
    <row r="37" spans="2:5" ht="16.899999999999999" customHeight="1" x14ac:dyDescent="0.3">
      <c r="B37" s="429" t="s">
        <v>596</v>
      </c>
      <c r="C37" s="429"/>
      <c r="D37" s="429"/>
      <c r="E37" s="429"/>
    </row>
    <row r="38" spans="2:5" x14ac:dyDescent="0.3">
      <c r="B38" s="429"/>
      <c r="C38" s="429"/>
      <c r="D38" s="429"/>
      <c r="E38" s="429"/>
    </row>
    <row r="39" spans="2:5" ht="7.9" customHeight="1" x14ac:dyDescent="0.3">
      <c r="B39" s="429"/>
      <c r="C39" s="429"/>
      <c r="D39" s="429"/>
      <c r="E39" s="429"/>
    </row>
  </sheetData>
  <mergeCells count="6">
    <mergeCell ref="B28:E28"/>
    <mergeCell ref="B36:E36"/>
    <mergeCell ref="B37:E39"/>
    <mergeCell ref="B1:C1"/>
    <mergeCell ref="B3:G3"/>
    <mergeCell ref="B16:E16"/>
  </mergeCells>
  <hyperlinks>
    <hyperlink ref="B1:C1" location="'Table of Contents'!A1" display="Go back to Table of Contents" xr:uid="{5FCEE234-23F3-4B26-8DCD-7E0D3634E4AC}"/>
  </hyperlinks>
  <pageMargins left="0.7" right="0.7" top="0.75" bottom="0.75" header="0.3" footer="0.3"/>
  <pageSetup orientation="portrait" r:id="rId1"/>
  <ignoredErrors>
    <ignoredError sqref="D31:E31"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D565C-F334-4FDD-9C4F-D2C80700507B}">
  <sheetPr codeName="Sheet21">
    <tabColor theme="3"/>
  </sheetPr>
  <dimension ref="B1:F18"/>
  <sheetViews>
    <sheetView showGridLines="0" workbookViewId="0"/>
  </sheetViews>
  <sheetFormatPr defaultRowHeight="16.5" x14ac:dyDescent="0.3"/>
  <cols>
    <col min="1" max="1" width="2.88671875" customWidth="1"/>
    <col min="2" max="2" width="30" customWidth="1"/>
    <col min="3" max="8" width="11.6640625" customWidth="1"/>
  </cols>
  <sheetData>
    <row r="1" spans="2:6" x14ac:dyDescent="0.3">
      <c r="B1" s="330" t="s">
        <v>302</v>
      </c>
      <c r="C1" s="25"/>
      <c r="D1" s="315"/>
      <c r="E1" s="315"/>
      <c r="F1" s="315"/>
    </row>
    <row r="2" spans="2:6" x14ac:dyDescent="0.3">
      <c r="B2" s="18"/>
      <c r="C2" s="5"/>
    </row>
    <row r="3" spans="2:6" ht="30" customHeight="1" x14ac:dyDescent="0.3">
      <c r="B3" s="431" t="s">
        <v>614</v>
      </c>
      <c r="C3" s="431"/>
      <c r="D3" s="431"/>
      <c r="E3" s="431"/>
      <c r="F3" s="431"/>
    </row>
    <row r="5" spans="2:6" x14ac:dyDescent="0.3">
      <c r="B5" s="29"/>
      <c r="C5" s="432">
        <v>44196</v>
      </c>
      <c r="D5" s="432"/>
      <c r="E5" s="413">
        <v>43830</v>
      </c>
      <c r="F5" s="413"/>
    </row>
    <row r="6" spans="2:6" x14ac:dyDescent="0.3">
      <c r="B6" s="29"/>
      <c r="C6" s="169" t="s">
        <v>303</v>
      </c>
      <c r="D6" s="169" t="s">
        <v>304</v>
      </c>
      <c r="E6" s="170" t="s">
        <v>447</v>
      </c>
      <c r="F6" s="170" t="s">
        <v>304</v>
      </c>
    </row>
    <row r="7" spans="2:6" x14ac:dyDescent="0.3">
      <c r="B7" s="167" t="s">
        <v>1</v>
      </c>
      <c r="C7" s="300">
        <v>10061910.19984</v>
      </c>
      <c r="D7" s="301">
        <v>8515738.6507799998</v>
      </c>
      <c r="E7" s="244">
        <v>7481777</v>
      </c>
      <c r="F7" s="302">
        <v>6569912</v>
      </c>
    </row>
    <row r="8" spans="2:6" x14ac:dyDescent="0.3">
      <c r="B8" s="166">
        <v>0</v>
      </c>
      <c r="C8" s="303">
        <v>3563327.58739</v>
      </c>
      <c r="D8" s="304">
        <v>3630538.6588000003</v>
      </c>
      <c r="E8" s="305">
        <v>2145214</v>
      </c>
      <c r="F8" s="306">
        <v>2614186</v>
      </c>
    </row>
    <row r="9" spans="2:6" x14ac:dyDescent="0.3">
      <c r="B9" s="166">
        <v>0.02</v>
      </c>
      <c r="C9" s="303">
        <v>287006.33993999998</v>
      </c>
      <c r="D9" s="304">
        <v>287006.26938000001</v>
      </c>
      <c r="E9" s="305">
        <v>317228</v>
      </c>
      <c r="F9" s="306">
        <v>293474</v>
      </c>
    </row>
    <row r="10" spans="2:6" x14ac:dyDescent="0.3">
      <c r="B10" s="166">
        <v>0.1</v>
      </c>
      <c r="C10" s="303">
        <v>677044.04894000001</v>
      </c>
      <c r="D10" s="304">
        <v>676902.08394000004</v>
      </c>
      <c r="E10" s="305">
        <v>590720</v>
      </c>
      <c r="F10" s="306">
        <v>590504</v>
      </c>
    </row>
    <row r="11" spans="2:6" x14ac:dyDescent="0.3">
      <c r="B11" s="166">
        <v>0.2</v>
      </c>
      <c r="C11" s="303">
        <v>844413.21965999994</v>
      </c>
      <c r="D11" s="304">
        <v>790437.34227000002</v>
      </c>
      <c r="E11" s="305">
        <v>1386766</v>
      </c>
      <c r="F11" s="306">
        <v>951321</v>
      </c>
    </row>
    <row r="12" spans="2:6" x14ac:dyDescent="0.3">
      <c r="B12" s="166">
        <v>0.35</v>
      </c>
      <c r="C12" s="303">
        <v>703401.71417999989</v>
      </c>
      <c r="D12" s="304">
        <v>691004.77023999998</v>
      </c>
      <c r="E12" s="305">
        <v>584101</v>
      </c>
      <c r="F12" s="306">
        <v>583698</v>
      </c>
    </row>
    <row r="13" spans="2:6" x14ac:dyDescent="0.3">
      <c r="B13" s="166">
        <v>0.5</v>
      </c>
      <c r="C13" s="303">
        <v>318916.69975999999</v>
      </c>
      <c r="D13" s="304">
        <v>300645.41820000001</v>
      </c>
      <c r="E13" s="305">
        <v>213794</v>
      </c>
      <c r="F13" s="306">
        <v>173802</v>
      </c>
    </row>
    <row r="14" spans="2:6" x14ac:dyDescent="0.3">
      <c r="B14" s="166">
        <v>0.75</v>
      </c>
      <c r="C14" s="303">
        <v>1702776.7384200001</v>
      </c>
      <c r="D14" s="304">
        <v>686966.65960000001</v>
      </c>
      <c r="E14" s="305">
        <v>551878</v>
      </c>
      <c r="F14" s="306">
        <v>176317</v>
      </c>
    </row>
    <row r="15" spans="2:6" x14ac:dyDescent="0.3">
      <c r="B15" s="166">
        <v>1</v>
      </c>
      <c r="C15" s="303">
        <v>1811474.8189300001</v>
      </c>
      <c r="D15" s="304">
        <v>1338867.7415400001</v>
      </c>
      <c r="E15" s="305">
        <v>1614856</v>
      </c>
      <c r="F15" s="306">
        <v>1113033</v>
      </c>
    </row>
    <row r="16" spans="2:6" x14ac:dyDescent="0.3">
      <c r="B16" s="166">
        <v>1.5</v>
      </c>
      <c r="C16" s="303">
        <v>135129.70149000001</v>
      </c>
      <c r="D16" s="304">
        <v>94950.375680000012</v>
      </c>
      <c r="E16" s="305">
        <v>61125</v>
      </c>
      <c r="F16" s="306">
        <v>57482</v>
      </c>
    </row>
    <row r="17" spans="2:6" x14ac:dyDescent="0.3">
      <c r="B17" s="166">
        <v>2.5</v>
      </c>
      <c r="C17" s="303">
        <v>18419.331129999999</v>
      </c>
      <c r="D17" s="304">
        <v>18419.331129999999</v>
      </c>
      <c r="E17" s="305">
        <v>16094</v>
      </c>
      <c r="F17" s="306">
        <v>16094</v>
      </c>
    </row>
    <row r="18" spans="2:6" x14ac:dyDescent="0.3">
      <c r="C18" s="168"/>
    </row>
  </sheetData>
  <mergeCells count="3">
    <mergeCell ref="B3:F3"/>
    <mergeCell ref="C5:D5"/>
    <mergeCell ref="E5:F5"/>
  </mergeCells>
  <hyperlinks>
    <hyperlink ref="B1" location="'Table of Contents'!A1" display="GO BACK TO TABLE OF CONTENTS" xr:uid="{8F6B1204-351D-415C-A5D5-11A671870D48}"/>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0C758-EBE6-4E20-8DD5-5ACBCE2CFF3B}">
  <sheetPr codeName="Sheet22">
    <tabColor theme="3"/>
  </sheetPr>
  <dimension ref="A1:C12"/>
  <sheetViews>
    <sheetView showGridLines="0" workbookViewId="0">
      <selection activeCell="B6" sqref="B6"/>
    </sheetView>
  </sheetViews>
  <sheetFormatPr defaultRowHeight="16.5" x14ac:dyDescent="0.3"/>
  <cols>
    <col min="1" max="1" width="2.88671875" customWidth="1"/>
    <col min="2" max="2" width="23.44140625" customWidth="1"/>
    <col min="3" max="3" width="31.77734375" customWidth="1"/>
  </cols>
  <sheetData>
    <row r="1" spans="1:3" x14ac:dyDescent="0.3">
      <c r="B1" s="404" t="s">
        <v>302</v>
      </c>
      <c r="C1" s="404"/>
    </row>
    <row r="3" spans="1:3" ht="30" customHeight="1" x14ac:dyDescent="0.3">
      <c r="B3" s="396" t="s">
        <v>615</v>
      </c>
      <c r="C3" s="396"/>
    </row>
    <row r="4" spans="1:3" x14ac:dyDescent="0.3">
      <c r="A4" s="20"/>
      <c r="B4" s="27"/>
      <c r="C4" s="27"/>
    </row>
    <row r="5" spans="1:3" x14ac:dyDescent="0.3">
      <c r="B5" s="29" t="s">
        <v>448</v>
      </c>
      <c r="C5" s="65" t="s">
        <v>333</v>
      </c>
    </row>
    <row r="6" spans="1:3" x14ac:dyDescent="0.3">
      <c r="B6" s="394" t="s">
        <v>449</v>
      </c>
      <c r="C6" s="306">
        <v>19263.590648883001</v>
      </c>
    </row>
    <row r="7" spans="1:3" x14ac:dyDescent="0.3">
      <c r="B7" s="137" t="s">
        <v>450</v>
      </c>
      <c r="C7" s="306">
        <v>0</v>
      </c>
    </row>
    <row r="8" spans="1:3" x14ac:dyDescent="0.3">
      <c r="B8" s="137" t="s">
        <v>451</v>
      </c>
      <c r="C8" s="306">
        <v>37.049999999999997</v>
      </c>
    </row>
    <row r="9" spans="1:3" x14ac:dyDescent="0.3">
      <c r="B9" s="137" t="s">
        <v>452</v>
      </c>
      <c r="C9" s="306">
        <v>15.505000000000001</v>
      </c>
    </row>
    <row r="10" spans="1:3" x14ac:dyDescent="0.3">
      <c r="B10" s="142" t="s">
        <v>453</v>
      </c>
      <c r="C10" s="307">
        <v>0</v>
      </c>
    </row>
    <row r="11" spans="1:3" x14ac:dyDescent="0.3">
      <c r="B11" s="171" t="s">
        <v>1</v>
      </c>
      <c r="C11" s="281">
        <v>19316.145648883001</v>
      </c>
    </row>
    <row r="12" spans="1:3" x14ac:dyDescent="0.3">
      <c r="C12" s="20"/>
    </row>
  </sheetData>
  <mergeCells count="2">
    <mergeCell ref="B1:C1"/>
    <mergeCell ref="B3:C3"/>
  </mergeCells>
  <hyperlinks>
    <hyperlink ref="B1:C1" location="'Table of Contents'!A1" display="Go back to Table of Contents" xr:uid="{B7C73724-1EAA-42F5-BC8A-55CE4BDE55B0}"/>
  </hyperlink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48116-0EAF-4D0A-8D5E-0C9995B515FA}">
  <sheetPr codeName="Sheet23">
    <tabColor theme="3"/>
  </sheetPr>
  <dimension ref="A1:E19"/>
  <sheetViews>
    <sheetView showGridLines="0" workbookViewId="0">
      <selection activeCell="E15" sqref="E15"/>
    </sheetView>
  </sheetViews>
  <sheetFormatPr defaultRowHeight="16.5" x14ac:dyDescent="0.3"/>
  <cols>
    <col min="1" max="1" width="2.88671875" customWidth="1"/>
    <col min="2" max="2" width="43.33203125" customWidth="1"/>
    <col min="3" max="5" width="20.6640625" customWidth="1"/>
  </cols>
  <sheetData>
    <row r="1" spans="1:5" x14ac:dyDescent="0.3">
      <c r="B1" s="427" t="s">
        <v>302</v>
      </c>
      <c r="C1" s="427"/>
      <c r="D1" s="332"/>
      <c r="E1" s="332"/>
    </row>
    <row r="3" spans="1:5" ht="30" customHeight="1" x14ac:dyDescent="0.3">
      <c r="B3" s="396" t="s">
        <v>616</v>
      </c>
      <c r="C3" s="396"/>
      <c r="D3" s="396"/>
      <c r="E3" s="396"/>
    </row>
    <row r="4" spans="1:5" x14ac:dyDescent="0.3">
      <c r="A4" s="20"/>
      <c r="B4" s="27"/>
      <c r="C4" s="27"/>
    </row>
    <row r="5" spans="1:5" ht="51" x14ac:dyDescent="0.3">
      <c r="B5" s="29" t="s">
        <v>455</v>
      </c>
      <c r="C5" s="308" t="s">
        <v>456</v>
      </c>
      <c r="D5" s="308" t="s">
        <v>457</v>
      </c>
      <c r="E5" s="65" t="s">
        <v>454</v>
      </c>
    </row>
    <row r="6" spans="1:5" x14ac:dyDescent="0.3">
      <c r="B6" s="137" t="s">
        <v>580</v>
      </c>
      <c r="C6" s="251">
        <v>115904.35854999999</v>
      </c>
      <c r="D6" s="127">
        <v>115904.35854999999</v>
      </c>
      <c r="E6" s="94" t="s">
        <v>123</v>
      </c>
    </row>
    <row r="7" spans="1:5" x14ac:dyDescent="0.3">
      <c r="B7" s="137" t="s">
        <v>597</v>
      </c>
      <c r="C7" s="251">
        <v>26422.346800000007</v>
      </c>
      <c r="D7" s="127">
        <v>26422.346800000007</v>
      </c>
      <c r="E7" s="94" t="s">
        <v>123</v>
      </c>
    </row>
    <row r="8" spans="1:5" x14ac:dyDescent="0.3">
      <c r="B8" s="137" t="s">
        <v>598</v>
      </c>
      <c r="C8" s="251">
        <v>14431.266</v>
      </c>
      <c r="D8" s="127">
        <v>14431.266</v>
      </c>
      <c r="E8" s="94" t="s">
        <v>123</v>
      </c>
    </row>
    <row r="9" spans="1:5" x14ac:dyDescent="0.3">
      <c r="B9" s="137" t="s">
        <v>599</v>
      </c>
      <c r="C9" s="251">
        <v>72201.656000000003</v>
      </c>
      <c r="D9" s="127">
        <v>98167.143611764288</v>
      </c>
      <c r="E9" s="94" t="s">
        <v>123</v>
      </c>
    </row>
    <row r="13" spans="1:5" ht="30.6" customHeight="1" x14ac:dyDescent="0.3">
      <c r="B13" s="396" t="s">
        <v>618</v>
      </c>
      <c r="C13" s="396"/>
    </row>
    <row r="14" spans="1:5" x14ac:dyDescent="0.3">
      <c r="B14" s="27"/>
      <c r="C14" s="27"/>
    </row>
    <row r="15" spans="1:5" x14ac:dyDescent="0.3">
      <c r="B15" s="29" t="s">
        <v>455</v>
      </c>
      <c r="C15" s="65" t="s">
        <v>617</v>
      </c>
      <c r="D15" s="53"/>
      <c r="E15" s="53"/>
    </row>
    <row r="16" spans="1:5" x14ac:dyDescent="0.3">
      <c r="B16" s="137" t="s">
        <v>458</v>
      </c>
      <c r="C16" s="293">
        <v>115904.35854999999</v>
      </c>
      <c r="D16" s="61"/>
      <c r="E16" s="61"/>
    </row>
    <row r="17" spans="2:5" x14ac:dyDescent="0.3">
      <c r="B17" s="137" t="s">
        <v>459</v>
      </c>
      <c r="C17" s="293">
        <v>2412.8009999999999</v>
      </c>
      <c r="D17" s="62"/>
      <c r="E17" s="62"/>
    </row>
    <row r="18" spans="2:5" x14ac:dyDescent="0.3">
      <c r="B18" s="137" t="s">
        <v>460</v>
      </c>
      <c r="C18" s="293">
        <v>110642.4678</v>
      </c>
      <c r="D18" s="51"/>
      <c r="E18" s="51"/>
    </row>
    <row r="19" spans="2:5" x14ac:dyDescent="0.3">
      <c r="B19" s="51"/>
      <c r="C19" s="51"/>
      <c r="D19" s="51"/>
      <c r="E19" s="51"/>
    </row>
  </sheetData>
  <mergeCells count="3">
    <mergeCell ref="B1:C1"/>
    <mergeCell ref="B13:C13"/>
    <mergeCell ref="B3:E3"/>
  </mergeCells>
  <hyperlinks>
    <hyperlink ref="B1:C1" location="'Table of Contents'!A1" display="Go back to Table of Contents" xr:uid="{CE76B9CF-B027-43D8-99FD-DEB29612F09A}"/>
  </hyperlink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8EEDC-F736-4878-87EA-A8685C82B5D1}">
  <sheetPr codeName="Sheet24">
    <tabColor theme="3"/>
  </sheetPr>
  <dimension ref="A1:D15"/>
  <sheetViews>
    <sheetView showGridLines="0" workbookViewId="0"/>
  </sheetViews>
  <sheetFormatPr defaultRowHeight="16.5" x14ac:dyDescent="0.3"/>
  <cols>
    <col min="1" max="1" width="2.88671875" customWidth="1"/>
    <col min="2" max="2" width="13.6640625" customWidth="1"/>
    <col min="3" max="3" width="91.21875" customWidth="1"/>
    <col min="4" max="4" width="11.33203125" customWidth="1"/>
  </cols>
  <sheetData>
    <row r="1" spans="1:4" x14ac:dyDescent="0.3">
      <c r="B1" s="404" t="s">
        <v>302</v>
      </c>
      <c r="C1" s="404"/>
      <c r="D1" s="315"/>
    </row>
    <row r="3" spans="1:4" ht="30" customHeight="1" x14ac:dyDescent="0.3">
      <c r="B3" s="396" t="s">
        <v>619</v>
      </c>
      <c r="C3" s="396"/>
      <c r="D3" s="396"/>
    </row>
    <row r="4" spans="1:4" x14ac:dyDescent="0.3">
      <c r="A4" s="20"/>
      <c r="B4" s="27"/>
      <c r="C4" s="27"/>
    </row>
    <row r="5" spans="1:4" ht="25.5" x14ac:dyDescent="0.3">
      <c r="B5" s="29" t="s">
        <v>455</v>
      </c>
      <c r="C5" s="29" t="s">
        <v>254</v>
      </c>
      <c r="D5" s="65" t="s">
        <v>461</v>
      </c>
    </row>
    <row r="6" spans="1:4" x14ac:dyDescent="0.3">
      <c r="B6" s="172">
        <v>1</v>
      </c>
      <c r="C6" s="76" t="s">
        <v>462</v>
      </c>
      <c r="D6" s="293">
        <v>15140563.652009999</v>
      </c>
    </row>
    <row r="7" spans="1:4" x14ac:dyDescent="0.3">
      <c r="B7" s="172">
        <v>2</v>
      </c>
      <c r="C7" s="76" t="s">
        <v>463</v>
      </c>
      <c r="D7" s="293">
        <v>-2163.2691599998298</v>
      </c>
    </row>
    <row r="8" spans="1:4" ht="25.5" x14ac:dyDescent="0.3">
      <c r="B8" s="172">
        <v>3</v>
      </c>
      <c r="C8" s="76" t="s">
        <v>464</v>
      </c>
      <c r="D8" s="293" t="s">
        <v>123</v>
      </c>
    </row>
    <row r="9" spans="1:4" x14ac:dyDescent="0.3">
      <c r="B9" s="172">
        <v>4</v>
      </c>
      <c r="C9" s="76" t="s">
        <v>465</v>
      </c>
      <c r="D9" s="293">
        <v>-119652.37899000003</v>
      </c>
    </row>
    <row r="10" spans="1:4" x14ac:dyDescent="0.3">
      <c r="B10" s="172">
        <v>5</v>
      </c>
      <c r="C10" s="76" t="s">
        <v>466</v>
      </c>
      <c r="D10" s="293" t="s">
        <v>123</v>
      </c>
    </row>
    <row r="11" spans="1:4" x14ac:dyDescent="0.3">
      <c r="B11" s="172">
        <v>6</v>
      </c>
      <c r="C11" s="76" t="s">
        <v>467</v>
      </c>
      <c r="D11" s="293">
        <v>292422.05397000001</v>
      </c>
    </row>
    <row r="12" spans="1:4" ht="25.5" x14ac:dyDescent="0.3">
      <c r="B12" s="172" t="s">
        <v>468</v>
      </c>
      <c r="C12" s="76" t="s">
        <v>469</v>
      </c>
      <c r="D12" s="293" t="s">
        <v>123</v>
      </c>
    </row>
    <row r="13" spans="1:4" x14ac:dyDescent="0.3">
      <c r="B13" s="172" t="s">
        <v>470</v>
      </c>
      <c r="C13" s="76" t="s">
        <v>471</v>
      </c>
      <c r="D13" s="293" t="s">
        <v>123</v>
      </c>
    </row>
    <row r="14" spans="1:4" x14ac:dyDescent="0.3">
      <c r="B14" s="172">
        <v>7</v>
      </c>
      <c r="C14" s="76" t="s">
        <v>472</v>
      </c>
      <c r="D14" s="293">
        <v>-233085.62228999659</v>
      </c>
    </row>
    <row r="15" spans="1:4" x14ac:dyDescent="0.3">
      <c r="B15" s="172">
        <v>8</v>
      </c>
      <c r="C15" s="76" t="s">
        <v>473</v>
      </c>
      <c r="D15" s="293">
        <v>15078084.435540002</v>
      </c>
    </row>
  </sheetData>
  <mergeCells count="2">
    <mergeCell ref="B1:C1"/>
    <mergeCell ref="B3:D3"/>
  </mergeCells>
  <hyperlinks>
    <hyperlink ref="B1:C1" location="'Table of Contents'!A1" display="Go back to Table of Contents" xr:uid="{09E80F8B-383E-4BA4-8CD8-0E37818B3968}"/>
  </hyperlink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E0895-D7AD-4296-8F43-132B48389EA1}">
  <sheetPr codeName="Sheet25">
    <tabColor theme="3"/>
  </sheetPr>
  <dimension ref="B1:D41"/>
  <sheetViews>
    <sheetView showGridLines="0" workbookViewId="0">
      <selection activeCell="B39" sqref="B39:C39"/>
    </sheetView>
  </sheetViews>
  <sheetFormatPr defaultRowHeight="16.5" x14ac:dyDescent="0.3"/>
  <cols>
    <col min="1" max="1" width="2.88671875" customWidth="1"/>
    <col min="2" max="2" width="5.6640625" style="18" bestFit="1" customWidth="1"/>
    <col min="3" max="3" width="81.21875" bestFit="1" customWidth="1"/>
    <col min="4" max="4" width="17.5546875" customWidth="1"/>
  </cols>
  <sheetData>
    <row r="1" spans="2:4" x14ac:dyDescent="0.3">
      <c r="B1" s="404" t="s">
        <v>302</v>
      </c>
      <c r="C1" s="404"/>
      <c r="D1" s="315"/>
    </row>
    <row r="3" spans="2:4" ht="30" customHeight="1" x14ac:dyDescent="0.3">
      <c r="B3" s="396" t="s">
        <v>620</v>
      </c>
      <c r="C3" s="396"/>
      <c r="D3" s="396"/>
    </row>
    <row r="4" spans="2:4" s="20" customFormat="1" ht="16.899999999999999" customHeight="1" x14ac:dyDescent="0.3">
      <c r="B4" s="434" t="s">
        <v>474</v>
      </c>
      <c r="C4" s="434"/>
      <c r="D4" s="64" t="s">
        <v>475</v>
      </c>
    </row>
    <row r="5" spans="2:4" x14ac:dyDescent="0.3">
      <c r="B5" s="435" t="s">
        <v>476</v>
      </c>
      <c r="C5" s="435"/>
      <c r="D5" s="329" t="s">
        <v>475</v>
      </c>
    </row>
    <row r="6" spans="2:4" x14ac:dyDescent="0.3">
      <c r="B6" s="174">
        <v>1</v>
      </c>
      <c r="C6" s="173" t="s">
        <v>477</v>
      </c>
      <c r="D6" s="293">
        <v>14581074.759670001</v>
      </c>
    </row>
    <row r="7" spans="2:4" x14ac:dyDescent="0.3">
      <c r="B7" s="174">
        <v>2</v>
      </c>
      <c r="C7" s="173" t="s">
        <v>478</v>
      </c>
      <c r="D7" s="293">
        <v>-157560.25490999999</v>
      </c>
    </row>
    <row r="8" spans="2:4" x14ac:dyDescent="0.3">
      <c r="B8" s="174">
        <v>3</v>
      </c>
      <c r="C8" s="173" t="s">
        <v>479</v>
      </c>
      <c r="D8" s="293">
        <v>14423514.504760001</v>
      </c>
    </row>
    <row r="9" spans="2:4" x14ac:dyDescent="0.3">
      <c r="B9" s="433" t="s">
        <v>480</v>
      </c>
      <c r="C9" s="433"/>
      <c r="D9" s="331"/>
    </row>
    <row r="10" spans="2:4" x14ac:dyDescent="0.3">
      <c r="B10" s="174">
        <v>4</v>
      </c>
      <c r="C10" s="173" t="s">
        <v>481</v>
      </c>
      <c r="D10" s="293">
        <v>254889.53286000001</v>
      </c>
    </row>
    <row r="11" spans="2:4" x14ac:dyDescent="0.3">
      <c r="B11" s="174">
        <v>5</v>
      </c>
      <c r="C11" s="173" t="s">
        <v>482</v>
      </c>
      <c r="D11" s="293">
        <v>107258.34393999999</v>
      </c>
    </row>
    <row r="12" spans="2:4" x14ac:dyDescent="0.3">
      <c r="B12" s="174" t="s">
        <v>483</v>
      </c>
      <c r="C12" s="173" t="s">
        <v>484</v>
      </c>
      <c r="D12" s="293" t="s">
        <v>123</v>
      </c>
    </row>
    <row r="13" spans="2:4" x14ac:dyDescent="0.3">
      <c r="B13" s="174">
        <v>6</v>
      </c>
      <c r="C13" s="173" t="s">
        <v>485</v>
      </c>
      <c r="D13" s="293" t="s">
        <v>123</v>
      </c>
    </row>
    <row r="14" spans="2:4" x14ac:dyDescent="0.3">
      <c r="B14" s="174">
        <v>7</v>
      </c>
      <c r="C14" s="173" t="s">
        <v>486</v>
      </c>
      <c r="D14" s="293" t="s">
        <v>123</v>
      </c>
    </row>
    <row r="15" spans="2:4" x14ac:dyDescent="0.3">
      <c r="B15" s="174">
        <v>8</v>
      </c>
      <c r="C15" s="173" t="s">
        <v>487</v>
      </c>
      <c r="D15" s="293" t="s">
        <v>123</v>
      </c>
    </row>
    <row r="16" spans="2:4" x14ac:dyDescent="0.3">
      <c r="B16" s="174">
        <v>9</v>
      </c>
      <c r="C16" s="173" t="s">
        <v>488</v>
      </c>
      <c r="D16" s="293" t="s">
        <v>123</v>
      </c>
    </row>
    <row r="17" spans="2:4" x14ac:dyDescent="0.3">
      <c r="B17" s="174">
        <v>10</v>
      </c>
      <c r="C17" s="173" t="s">
        <v>489</v>
      </c>
      <c r="D17" s="293" t="s">
        <v>123</v>
      </c>
    </row>
    <row r="18" spans="2:4" x14ac:dyDescent="0.3">
      <c r="B18" s="174">
        <v>11</v>
      </c>
      <c r="C18" s="173" t="s">
        <v>490</v>
      </c>
      <c r="D18" s="293">
        <v>362147.87679999997</v>
      </c>
    </row>
    <row r="19" spans="2:4" x14ac:dyDescent="0.3">
      <c r="B19" s="433" t="s">
        <v>491</v>
      </c>
      <c r="C19" s="433"/>
      <c r="D19" s="331"/>
    </row>
    <row r="20" spans="2:4" x14ac:dyDescent="0.3">
      <c r="B20" s="174">
        <v>12</v>
      </c>
      <c r="C20" s="173" t="s">
        <v>492</v>
      </c>
      <c r="D20" s="293" t="s">
        <v>123</v>
      </c>
    </row>
    <row r="21" spans="2:4" x14ac:dyDescent="0.3">
      <c r="B21" s="174">
        <v>13</v>
      </c>
      <c r="C21" s="173" t="s">
        <v>493</v>
      </c>
      <c r="D21" s="293" t="s">
        <v>123</v>
      </c>
    </row>
    <row r="22" spans="2:4" x14ac:dyDescent="0.3">
      <c r="B22" s="174">
        <v>14</v>
      </c>
      <c r="C22" s="173" t="s">
        <v>494</v>
      </c>
      <c r="D22" s="293" t="s">
        <v>123</v>
      </c>
    </row>
    <row r="23" spans="2:4" x14ac:dyDescent="0.3">
      <c r="B23" s="174" t="s">
        <v>495</v>
      </c>
      <c r="C23" s="173" t="s">
        <v>496</v>
      </c>
      <c r="D23" s="293" t="s">
        <v>123</v>
      </c>
    </row>
    <row r="24" spans="2:4" x14ac:dyDescent="0.3">
      <c r="B24" s="174">
        <v>15</v>
      </c>
      <c r="C24" s="173" t="s">
        <v>497</v>
      </c>
      <c r="D24" s="293" t="s">
        <v>123</v>
      </c>
    </row>
    <row r="25" spans="2:4" x14ac:dyDescent="0.3">
      <c r="B25" s="174" t="s">
        <v>498</v>
      </c>
      <c r="C25" s="173" t="s">
        <v>499</v>
      </c>
      <c r="D25" s="293" t="s">
        <v>123</v>
      </c>
    </row>
    <row r="26" spans="2:4" x14ac:dyDescent="0.3">
      <c r="B26" s="174">
        <v>16</v>
      </c>
      <c r="C26" s="173" t="s">
        <v>500</v>
      </c>
      <c r="D26" s="293" t="s">
        <v>123</v>
      </c>
    </row>
    <row r="27" spans="2:4" ht="16.899999999999999" customHeight="1" x14ac:dyDescent="0.3">
      <c r="B27" s="433" t="s">
        <v>501</v>
      </c>
      <c r="C27" s="433"/>
      <c r="D27" s="331"/>
    </row>
    <row r="28" spans="2:4" x14ac:dyDescent="0.3">
      <c r="B28" s="174">
        <v>17</v>
      </c>
      <c r="C28" s="173" t="s">
        <v>502</v>
      </c>
      <c r="D28" s="293">
        <v>1205272.35916</v>
      </c>
    </row>
    <row r="29" spans="2:4" x14ac:dyDescent="0.3">
      <c r="B29" s="174">
        <v>18</v>
      </c>
      <c r="C29" s="173" t="s">
        <v>503</v>
      </c>
      <c r="D29" s="293">
        <v>912850.30518999998</v>
      </c>
    </row>
    <row r="30" spans="2:4" x14ac:dyDescent="0.3">
      <c r="B30" s="174">
        <v>19</v>
      </c>
      <c r="C30" s="173" t="s">
        <v>504</v>
      </c>
      <c r="D30" s="293">
        <v>292422.05397000001</v>
      </c>
    </row>
    <row r="31" spans="2:4" x14ac:dyDescent="0.3">
      <c r="B31" s="433" t="s">
        <v>505</v>
      </c>
      <c r="C31" s="433"/>
      <c r="D31" s="331"/>
    </row>
    <row r="32" spans="2:4" x14ac:dyDescent="0.3">
      <c r="B32" s="174" t="s">
        <v>506</v>
      </c>
      <c r="C32" s="173" t="s">
        <v>507</v>
      </c>
      <c r="D32" s="293" t="s">
        <v>123</v>
      </c>
    </row>
    <row r="33" spans="2:4" x14ac:dyDescent="0.3">
      <c r="B33" s="174" t="s">
        <v>508</v>
      </c>
      <c r="C33" s="173" t="s">
        <v>509</v>
      </c>
      <c r="D33" s="293" t="s">
        <v>123</v>
      </c>
    </row>
    <row r="34" spans="2:4" ht="16.899999999999999" customHeight="1" x14ac:dyDescent="0.3">
      <c r="B34" s="433" t="s">
        <v>510</v>
      </c>
      <c r="C34" s="433"/>
      <c r="D34" s="331"/>
    </row>
    <row r="35" spans="2:4" x14ac:dyDescent="0.3">
      <c r="B35" s="174">
        <v>20</v>
      </c>
      <c r="C35" s="173" t="s">
        <v>511</v>
      </c>
      <c r="D35" s="306">
        <f>'2b'!D64</f>
        <v>1066584.25961948</v>
      </c>
    </row>
    <row r="36" spans="2:4" x14ac:dyDescent="0.3">
      <c r="B36" s="174">
        <v>21</v>
      </c>
      <c r="C36" s="173" t="s">
        <v>512</v>
      </c>
      <c r="D36" s="306">
        <v>15078084.435540002</v>
      </c>
    </row>
    <row r="37" spans="2:4" x14ac:dyDescent="0.3">
      <c r="B37" s="433" t="s">
        <v>513</v>
      </c>
      <c r="C37" s="433"/>
      <c r="D37" s="331"/>
    </row>
    <row r="38" spans="2:4" x14ac:dyDescent="0.3">
      <c r="B38" s="174">
        <v>22</v>
      </c>
      <c r="C38" s="173" t="s">
        <v>513</v>
      </c>
      <c r="D38" s="309">
        <v>7.0999999999999994E-2</v>
      </c>
    </row>
    <row r="39" spans="2:4" x14ac:dyDescent="0.3">
      <c r="B39" s="433" t="s">
        <v>514</v>
      </c>
      <c r="C39" s="433"/>
      <c r="D39" s="331"/>
    </row>
    <row r="40" spans="2:4" x14ac:dyDescent="0.3">
      <c r="B40" s="174" t="s">
        <v>515</v>
      </c>
      <c r="C40" s="173" t="s">
        <v>516</v>
      </c>
      <c r="D40" s="293" t="s">
        <v>574</v>
      </c>
    </row>
    <row r="41" spans="2:4" x14ac:dyDescent="0.3">
      <c r="B41" s="174" t="s">
        <v>517</v>
      </c>
      <c r="C41" s="173" t="s">
        <v>518</v>
      </c>
      <c r="D41" s="293" t="s">
        <v>41</v>
      </c>
    </row>
  </sheetData>
  <mergeCells count="11">
    <mergeCell ref="B34:C34"/>
    <mergeCell ref="B37:C37"/>
    <mergeCell ref="B39:C39"/>
    <mergeCell ref="B1:C1"/>
    <mergeCell ref="B31:C31"/>
    <mergeCell ref="B4:C4"/>
    <mergeCell ref="B5:C5"/>
    <mergeCell ref="B9:C9"/>
    <mergeCell ref="B19:C19"/>
    <mergeCell ref="B27:C27"/>
    <mergeCell ref="B3:D3"/>
  </mergeCells>
  <hyperlinks>
    <hyperlink ref="B1:C1" location="'Table of Contents'!A1" display="Go back to Table of Contents" xr:uid="{38CEBE11-8A51-4965-A019-77477DE8A3B2}"/>
  </hyperlink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AEF55-430F-4C2C-96A3-6F46E6E3C570}">
  <sheetPr codeName="Sheet26">
    <tabColor theme="3"/>
  </sheetPr>
  <dimension ref="B1:F17"/>
  <sheetViews>
    <sheetView showGridLines="0" zoomScaleNormal="100" workbookViewId="0">
      <selection activeCell="C20" sqref="C20"/>
    </sheetView>
  </sheetViews>
  <sheetFormatPr defaultRowHeight="16.5" x14ac:dyDescent="0.3"/>
  <cols>
    <col min="1" max="1" width="2.88671875" customWidth="1"/>
    <col min="2" max="2" width="5.6640625" style="18" bestFit="1" customWidth="1"/>
    <col min="3" max="3" width="81.21875" bestFit="1" customWidth="1"/>
    <col min="4" max="4" width="15.33203125" customWidth="1"/>
  </cols>
  <sheetData>
    <row r="1" spans="2:6" x14ac:dyDescent="0.3">
      <c r="B1" s="404" t="s">
        <v>302</v>
      </c>
      <c r="C1" s="404"/>
      <c r="D1" s="315"/>
    </row>
    <row r="3" spans="2:6" ht="30" customHeight="1" x14ac:dyDescent="0.3">
      <c r="B3" s="396" t="s">
        <v>621</v>
      </c>
      <c r="C3" s="396"/>
      <c r="D3" s="315"/>
    </row>
    <row r="4" spans="2:6" s="20" customFormat="1" ht="16.149999999999999" customHeight="1" x14ac:dyDescent="0.3">
      <c r="B4" s="434" t="s">
        <v>474</v>
      </c>
      <c r="C4" s="434"/>
      <c r="D4" s="64" t="s">
        <v>475</v>
      </c>
    </row>
    <row r="5" spans="2:6" ht="25.5" x14ac:dyDescent="0.3">
      <c r="B5" s="435" t="s">
        <v>256</v>
      </c>
      <c r="C5" s="435"/>
      <c r="D5" s="122" t="s">
        <v>475</v>
      </c>
    </row>
    <row r="6" spans="2:6" x14ac:dyDescent="0.3">
      <c r="B6" s="325" t="s">
        <v>519</v>
      </c>
      <c r="C6" s="326" t="s">
        <v>520</v>
      </c>
      <c r="D6" s="327">
        <v>14181341.100070002</v>
      </c>
    </row>
    <row r="7" spans="2:6" x14ac:dyDescent="0.3">
      <c r="B7" s="175" t="s">
        <v>521</v>
      </c>
      <c r="C7" s="173" t="s">
        <v>522</v>
      </c>
      <c r="D7" s="293">
        <v>60333.384100000003</v>
      </c>
    </row>
    <row r="8" spans="2:6" x14ac:dyDescent="0.3">
      <c r="B8" s="323" t="s">
        <v>523</v>
      </c>
      <c r="C8" s="324" t="s">
        <v>524</v>
      </c>
      <c r="D8" s="316">
        <v>14121007.715970002</v>
      </c>
    </row>
    <row r="9" spans="2:6" x14ac:dyDescent="0.3">
      <c r="B9" s="175" t="s">
        <v>525</v>
      </c>
      <c r="C9" s="173" t="s">
        <v>320</v>
      </c>
      <c r="D9" s="293">
        <v>683580.08094000001</v>
      </c>
    </row>
    <row r="10" spans="2:6" x14ac:dyDescent="0.3">
      <c r="B10" s="175" t="s">
        <v>526</v>
      </c>
      <c r="C10" s="173" t="s">
        <v>527</v>
      </c>
      <c r="D10" s="293">
        <v>2648872.4835999999</v>
      </c>
    </row>
    <row r="11" spans="2:6" x14ac:dyDescent="0.3">
      <c r="B11" s="175" t="s">
        <v>528</v>
      </c>
      <c r="C11" s="173" t="s">
        <v>529</v>
      </c>
      <c r="D11" s="293">
        <v>533516.82386999996</v>
      </c>
    </row>
    <row r="12" spans="2:6" x14ac:dyDescent="0.3">
      <c r="B12" s="175" t="s">
        <v>530</v>
      </c>
      <c r="C12" s="173" t="s">
        <v>314</v>
      </c>
      <c r="D12" s="293">
        <v>719985.50919000001</v>
      </c>
      <c r="F12" s="199"/>
    </row>
    <row r="13" spans="2:6" x14ac:dyDescent="0.3">
      <c r="B13" s="175" t="s">
        <v>531</v>
      </c>
      <c r="C13" s="173" t="s">
        <v>532</v>
      </c>
      <c r="D13" s="293">
        <v>6539081.4361099992</v>
      </c>
    </row>
    <row r="14" spans="2:6" x14ac:dyDescent="0.3">
      <c r="B14" s="175" t="s">
        <v>533</v>
      </c>
      <c r="C14" s="173" t="s">
        <v>534</v>
      </c>
      <c r="D14" s="293">
        <v>751068.53555999999</v>
      </c>
    </row>
    <row r="15" spans="2:6" x14ac:dyDescent="0.3">
      <c r="B15" s="175" t="s">
        <v>535</v>
      </c>
      <c r="C15" s="173" t="s">
        <v>536</v>
      </c>
      <c r="D15" s="293">
        <v>1043356.9987699999</v>
      </c>
    </row>
    <row r="16" spans="2:6" x14ac:dyDescent="0.3">
      <c r="B16" s="175" t="s">
        <v>537</v>
      </c>
      <c r="C16" s="173" t="s">
        <v>318</v>
      </c>
      <c r="D16" s="293">
        <v>184556.92866999999</v>
      </c>
    </row>
    <row r="17" spans="2:4" x14ac:dyDescent="0.3">
      <c r="B17" s="175" t="s">
        <v>538</v>
      </c>
      <c r="C17" s="173" t="s">
        <v>539</v>
      </c>
      <c r="D17" s="293">
        <v>1016988.91926</v>
      </c>
    </row>
  </sheetData>
  <mergeCells count="4">
    <mergeCell ref="B1:C1"/>
    <mergeCell ref="B3:C3"/>
    <mergeCell ref="B4:C4"/>
    <mergeCell ref="B5:C5"/>
  </mergeCells>
  <hyperlinks>
    <hyperlink ref="B1:C1" location="'Table of Contents'!A1" display="Go back to Table of Contents" xr:uid="{C59D9841-593F-46A6-8A49-C11123DFF867}"/>
  </hyperlink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2CAE9-3835-44AC-ABF1-55E7B4BD2687}">
  <sheetPr codeName="Sheet27">
    <tabColor theme="3"/>
  </sheetPr>
  <dimension ref="A1:C7"/>
  <sheetViews>
    <sheetView showGridLines="0" workbookViewId="0">
      <selection activeCell="C12" sqref="C12"/>
    </sheetView>
  </sheetViews>
  <sheetFormatPr defaultRowHeight="16.5" x14ac:dyDescent="0.3"/>
  <cols>
    <col min="1" max="1" width="2.88671875" customWidth="1"/>
    <col min="2" max="2" width="7.44140625" customWidth="1"/>
    <col min="3" max="3" width="92.77734375" customWidth="1"/>
  </cols>
  <sheetData>
    <row r="1" spans="1:3" x14ac:dyDescent="0.3">
      <c r="B1" s="404" t="s">
        <v>302</v>
      </c>
      <c r="C1" s="404"/>
    </row>
    <row r="2" spans="1:3" x14ac:dyDescent="0.3">
      <c r="B2" s="18"/>
    </row>
    <row r="3" spans="1:3" x14ac:dyDescent="0.3">
      <c r="B3" s="396" t="s">
        <v>626</v>
      </c>
      <c r="C3" s="396"/>
    </row>
    <row r="4" spans="1:3" x14ac:dyDescent="0.3">
      <c r="A4" s="20"/>
      <c r="B4" s="434" t="s">
        <v>474</v>
      </c>
      <c r="C4" s="434"/>
    </row>
    <row r="5" spans="1:3" x14ac:dyDescent="0.3">
      <c r="B5" s="418" t="s">
        <v>256</v>
      </c>
      <c r="C5" s="418"/>
    </row>
    <row r="6" spans="1:3" ht="45" customHeight="1" x14ac:dyDescent="0.3">
      <c r="B6" s="378" t="s">
        <v>563</v>
      </c>
      <c r="C6" s="379" t="s">
        <v>634</v>
      </c>
    </row>
    <row r="7" spans="1:3" ht="45" customHeight="1" x14ac:dyDescent="0.3">
      <c r="B7" s="175" t="s">
        <v>564</v>
      </c>
      <c r="C7" s="380" t="s">
        <v>600</v>
      </c>
    </row>
  </sheetData>
  <mergeCells count="4">
    <mergeCell ref="B1:C1"/>
    <mergeCell ref="B3:C3"/>
    <mergeCell ref="B4:C4"/>
    <mergeCell ref="B5:C5"/>
  </mergeCells>
  <hyperlinks>
    <hyperlink ref="B1:C1" location="'Table of Contents'!A1" display="Go back to Table of Contents" xr:uid="{A76ED1D8-A4F1-4BF3-B4D0-9CDBB10D0A02}"/>
  </hyperlink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65767-5407-43B8-AA9F-B159BFABBCA8}">
  <sheetPr codeName="Sheet28">
    <tabColor theme="3"/>
  </sheetPr>
  <dimension ref="B1:C16"/>
  <sheetViews>
    <sheetView showGridLines="0" workbookViewId="0">
      <selection activeCell="B3" sqref="B3:C3"/>
    </sheetView>
  </sheetViews>
  <sheetFormatPr defaultRowHeight="16.5" x14ac:dyDescent="0.3"/>
  <cols>
    <col min="1" max="1" width="2.88671875" customWidth="1"/>
    <col min="2" max="2" width="55.21875" customWidth="1"/>
    <col min="3" max="3" width="20.88671875" customWidth="1"/>
  </cols>
  <sheetData>
    <row r="1" spans="2:3" x14ac:dyDescent="0.3">
      <c r="B1" s="404" t="s">
        <v>302</v>
      </c>
      <c r="C1" s="404"/>
    </row>
    <row r="2" spans="2:3" x14ac:dyDescent="0.3">
      <c r="B2" s="18"/>
    </row>
    <row r="3" spans="2:3" ht="30" customHeight="1" x14ac:dyDescent="0.3">
      <c r="B3" s="431" t="s">
        <v>625</v>
      </c>
      <c r="C3" s="431"/>
    </row>
    <row r="4" spans="2:3" s="20" customFormat="1" x14ac:dyDescent="0.3">
      <c r="B4" s="310"/>
      <c r="C4" s="310"/>
    </row>
    <row r="5" spans="2:3" x14ac:dyDescent="0.3">
      <c r="B5" s="29" t="s">
        <v>264</v>
      </c>
      <c r="C5" s="65" t="s">
        <v>624</v>
      </c>
    </row>
    <row r="6" spans="2:3" x14ac:dyDescent="0.3">
      <c r="B6" s="137" t="s">
        <v>541</v>
      </c>
      <c r="C6" s="311">
        <v>5699458.7749399999</v>
      </c>
    </row>
    <row r="7" spans="2:3" x14ac:dyDescent="0.3">
      <c r="B7" s="137" t="s">
        <v>542</v>
      </c>
      <c r="C7" s="311">
        <v>5699458.7746400004</v>
      </c>
    </row>
    <row r="8" spans="2:3" x14ac:dyDescent="0.3">
      <c r="B8" s="137" t="s">
        <v>543</v>
      </c>
      <c r="C8" s="311">
        <v>2.9999999999999997E-4</v>
      </c>
    </row>
    <row r="9" spans="2:3" x14ac:dyDescent="0.3">
      <c r="B9" s="137" t="s">
        <v>544</v>
      </c>
      <c r="C9" s="312">
        <v>5.3682879143769395E-2</v>
      </c>
    </row>
    <row r="10" spans="2:3" s="20" customFormat="1" x14ac:dyDescent="0.3">
      <c r="B10" s="51"/>
      <c r="C10" s="176"/>
    </row>
    <row r="12" spans="2:3" ht="30" customHeight="1" x14ac:dyDescent="0.3">
      <c r="B12" s="431" t="s">
        <v>584</v>
      </c>
      <c r="C12" s="431"/>
    </row>
    <row r="14" spans="2:3" x14ac:dyDescent="0.3">
      <c r="B14" s="29" t="s">
        <v>264</v>
      </c>
      <c r="C14" s="65" t="s">
        <v>540</v>
      </c>
    </row>
    <row r="15" spans="2:3" x14ac:dyDescent="0.3">
      <c r="B15" s="137" t="s">
        <v>582</v>
      </c>
      <c r="C15" s="313">
        <v>1.1825446776866902E-3</v>
      </c>
    </row>
    <row r="16" spans="2:3" x14ac:dyDescent="0.3">
      <c r="B16" s="137" t="s">
        <v>583</v>
      </c>
      <c r="C16" s="313">
        <v>1.1248512815670346E-5</v>
      </c>
    </row>
  </sheetData>
  <mergeCells count="3">
    <mergeCell ref="B1:C1"/>
    <mergeCell ref="B12:C12"/>
    <mergeCell ref="B3:C3"/>
  </mergeCells>
  <hyperlinks>
    <hyperlink ref="B1:C1" location="'Table of Contents'!A1" display="Go back to Table of Contents" xr:uid="{18876F58-6ABE-4BA5-B131-AB84F324AB1B}"/>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9154D-AFDB-4106-829B-ACE7B537563E}">
  <sheetPr codeName="Sheet29">
    <tabColor theme="3"/>
  </sheetPr>
  <dimension ref="B1:G13"/>
  <sheetViews>
    <sheetView showGridLines="0" workbookViewId="0">
      <selection activeCell="B9" sqref="B9"/>
    </sheetView>
  </sheetViews>
  <sheetFormatPr defaultRowHeight="16.5" x14ac:dyDescent="0.3"/>
  <cols>
    <col min="1" max="1" width="2.88671875" customWidth="1"/>
    <col min="2" max="2" width="30.6640625" bestFit="1" customWidth="1"/>
    <col min="3" max="4" width="12.6640625" customWidth="1"/>
  </cols>
  <sheetData>
    <row r="1" spans="2:7" x14ac:dyDescent="0.3">
      <c r="B1" s="404" t="s">
        <v>302</v>
      </c>
      <c r="C1" s="404"/>
      <c r="D1" s="315"/>
    </row>
    <row r="2" spans="2:7" x14ac:dyDescent="0.3">
      <c r="B2" s="18"/>
    </row>
    <row r="3" spans="2:7" ht="30" customHeight="1" x14ac:dyDescent="0.3">
      <c r="B3" s="431" t="s">
        <v>622</v>
      </c>
      <c r="C3" s="431"/>
      <c r="D3" s="315"/>
    </row>
    <row r="5" spans="2:7" x14ac:dyDescent="0.3">
      <c r="B5" s="437" t="s">
        <v>546</v>
      </c>
      <c r="C5" s="436" t="s">
        <v>565</v>
      </c>
      <c r="D5" s="436"/>
    </row>
    <row r="6" spans="2:7" x14ac:dyDescent="0.3">
      <c r="B6" s="437"/>
      <c r="C6" s="65" t="s">
        <v>623</v>
      </c>
      <c r="D6" s="65" t="s">
        <v>545</v>
      </c>
    </row>
    <row r="7" spans="2:7" x14ac:dyDescent="0.3">
      <c r="B7" s="137" t="s">
        <v>2</v>
      </c>
      <c r="C7" s="314">
        <v>0.12134009122686944</v>
      </c>
      <c r="D7" s="312">
        <v>8.7748019191365625E-3</v>
      </c>
      <c r="F7" s="205"/>
      <c r="G7" s="205"/>
    </row>
    <row r="8" spans="2:7" x14ac:dyDescent="0.3">
      <c r="B8" s="137" t="s">
        <v>3</v>
      </c>
      <c r="C8" s="314">
        <v>0.26278215394979798</v>
      </c>
      <c r="D8" s="312">
        <v>1.1060121934022339E-3</v>
      </c>
      <c r="F8" s="205"/>
      <c r="G8" s="205"/>
    </row>
    <row r="9" spans="2:7" x14ac:dyDescent="0.3">
      <c r="B9" s="137" t="s">
        <v>4</v>
      </c>
      <c r="C9" s="314">
        <v>0.26881985114867213</v>
      </c>
      <c r="D9" s="312">
        <v>1.2705614524810586E-3</v>
      </c>
      <c r="F9" s="205"/>
      <c r="G9" s="205"/>
    </row>
    <row r="10" spans="2:7" x14ac:dyDescent="0.3">
      <c r="B10" s="137" t="s">
        <v>5</v>
      </c>
      <c r="C10" s="314">
        <v>0.11696772400623114</v>
      </c>
      <c r="D10" s="312">
        <v>1.0606794747358168E-3</v>
      </c>
      <c r="F10" s="205"/>
      <c r="G10" s="205"/>
    </row>
    <row r="11" spans="2:7" x14ac:dyDescent="0.3">
      <c r="B11" s="137" t="s">
        <v>269</v>
      </c>
      <c r="C11" s="314">
        <v>0.11718185879835334</v>
      </c>
      <c r="D11" s="312">
        <v>4.4868105192859284E-3</v>
      </c>
      <c r="F11" s="205"/>
      <c r="G11" s="205"/>
    </row>
    <row r="13" spans="2:7" x14ac:dyDescent="0.3">
      <c r="B13" s="50"/>
      <c r="C13" s="66"/>
    </row>
  </sheetData>
  <mergeCells count="4">
    <mergeCell ref="B1:C1"/>
    <mergeCell ref="B3:C3"/>
    <mergeCell ref="C5:D5"/>
    <mergeCell ref="B5:B6"/>
  </mergeCells>
  <hyperlinks>
    <hyperlink ref="B1:C1" location="'Table of Contents'!A1" display="Go back to Table of Contents" xr:uid="{4C8F09FF-8AA1-4532-BA92-BCC4589397F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CC3D0-82F0-4557-A9D2-2C549871EFEE}">
  <sheetPr codeName="Sheet3">
    <tabColor theme="8" tint="0.79998168889431442"/>
  </sheetPr>
  <dimension ref="A1:D57"/>
  <sheetViews>
    <sheetView showGridLines="0" workbookViewId="0">
      <selection activeCell="B5" sqref="B5"/>
    </sheetView>
  </sheetViews>
  <sheetFormatPr defaultColWidth="0" defaultRowHeight="16.5" zeroHeight="1" x14ac:dyDescent="0.3"/>
  <cols>
    <col min="1" max="1" width="3.21875" style="353" customWidth="1"/>
    <col min="2" max="2" width="64.33203125" style="179" bestFit="1" customWidth="1"/>
    <col min="3" max="3" width="8.6640625" style="16" customWidth="1"/>
    <col min="4" max="4" width="0" hidden="1" customWidth="1"/>
    <col min="5" max="16384" width="8.77734375" hidden="1"/>
  </cols>
  <sheetData>
    <row r="1" spans="1:3" ht="30" customHeight="1" x14ac:dyDescent="0.3">
      <c r="B1" s="395" t="s">
        <v>219</v>
      </c>
      <c r="C1" s="395"/>
    </row>
    <row r="2" spans="1:3" ht="12" customHeight="1" x14ac:dyDescent="0.3">
      <c r="B2" s="355"/>
      <c r="C2" s="354"/>
    </row>
    <row r="3" spans="1:3" x14ac:dyDescent="0.3">
      <c r="B3" s="186" t="s">
        <v>220</v>
      </c>
      <c r="C3" s="189"/>
    </row>
    <row r="4" spans="1:3" x14ac:dyDescent="0.3">
      <c r="B4" s="178" t="s">
        <v>592</v>
      </c>
      <c r="C4" s="182">
        <v>1</v>
      </c>
    </row>
    <row r="5" spans="1:3" s="181" customFormat="1" x14ac:dyDescent="0.3">
      <c r="A5" s="353"/>
      <c r="B5" s="187" t="s">
        <v>221</v>
      </c>
      <c r="C5" s="185"/>
    </row>
    <row r="6" spans="1:3" x14ac:dyDescent="0.3">
      <c r="B6" s="178" t="s">
        <v>111</v>
      </c>
      <c r="C6" s="180" t="s">
        <v>262</v>
      </c>
    </row>
    <row r="7" spans="1:3" x14ac:dyDescent="0.3">
      <c r="B7" s="183" t="s">
        <v>143</v>
      </c>
      <c r="C7" s="184" t="s">
        <v>263</v>
      </c>
    </row>
    <row r="8" spans="1:3" x14ac:dyDescent="0.3">
      <c r="B8" s="177" t="s">
        <v>222</v>
      </c>
      <c r="C8" s="188"/>
    </row>
    <row r="9" spans="1:3" x14ac:dyDescent="0.3">
      <c r="B9" s="178" t="s">
        <v>627</v>
      </c>
      <c r="C9" s="180" t="s">
        <v>120</v>
      </c>
    </row>
    <row r="10" spans="1:3" x14ac:dyDescent="0.3">
      <c r="B10" s="178" t="s">
        <v>628</v>
      </c>
      <c r="C10" s="180" t="s">
        <v>347</v>
      </c>
    </row>
    <row r="11" spans="1:3" x14ac:dyDescent="0.3">
      <c r="B11" s="178" t="s">
        <v>629</v>
      </c>
      <c r="C11" s="180">
        <v>4</v>
      </c>
    </row>
    <row r="12" spans="1:3" x14ac:dyDescent="0.3">
      <c r="B12" s="183" t="s">
        <v>234</v>
      </c>
      <c r="C12" s="184">
        <v>5</v>
      </c>
    </row>
    <row r="13" spans="1:3" x14ac:dyDescent="0.3">
      <c r="B13" s="177" t="s">
        <v>223</v>
      </c>
      <c r="C13" s="188"/>
    </row>
    <row r="14" spans="1:3" x14ac:dyDescent="0.3">
      <c r="B14" s="183" t="s">
        <v>235</v>
      </c>
      <c r="C14" s="184">
        <v>6</v>
      </c>
    </row>
    <row r="15" spans="1:3" x14ac:dyDescent="0.3">
      <c r="B15" s="177" t="s">
        <v>224</v>
      </c>
      <c r="C15" s="188"/>
    </row>
    <row r="16" spans="1:3" x14ac:dyDescent="0.3">
      <c r="B16" s="178" t="s">
        <v>236</v>
      </c>
      <c r="C16" s="180">
        <v>7</v>
      </c>
    </row>
    <row r="17" spans="2:3" x14ac:dyDescent="0.3">
      <c r="B17" s="183" t="s">
        <v>237</v>
      </c>
      <c r="C17" s="184">
        <v>7</v>
      </c>
    </row>
    <row r="18" spans="2:3" x14ac:dyDescent="0.3">
      <c r="B18" s="177" t="s">
        <v>225</v>
      </c>
      <c r="C18" s="188"/>
    </row>
    <row r="19" spans="2:3" x14ac:dyDescent="0.3">
      <c r="B19" s="178" t="s">
        <v>238</v>
      </c>
      <c r="C19" s="180">
        <v>8</v>
      </c>
    </row>
    <row r="20" spans="2:3" x14ac:dyDescent="0.3">
      <c r="B20" s="178" t="s">
        <v>239</v>
      </c>
      <c r="C20" s="180">
        <v>8</v>
      </c>
    </row>
    <row r="21" spans="2:3" x14ac:dyDescent="0.3">
      <c r="B21" s="178" t="s">
        <v>240</v>
      </c>
      <c r="C21" s="180">
        <v>9</v>
      </c>
    </row>
    <row r="22" spans="2:3" x14ac:dyDescent="0.3">
      <c r="B22" s="178" t="s">
        <v>241</v>
      </c>
      <c r="C22" s="180">
        <v>10</v>
      </c>
    </row>
    <row r="23" spans="2:3" x14ac:dyDescent="0.3">
      <c r="B23" s="178" t="s">
        <v>639</v>
      </c>
      <c r="C23" s="180">
        <v>10</v>
      </c>
    </row>
    <row r="24" spans="2:3" x14ac:dyDescent="0.3">
      <c r="B24" s="178" t="s">
        <v>242</v>
      </c>
      <c r="C24" s="180">
        <v>11</v>
      </c>
    </row>
    <row r="25" spans="2:3" x14ac:dyDescent="0.3">
      <c r="B25" s="178" t="s">
        <v>243</v>
      </c>
      <c r="C25" s="180">
        <v>12</v>
      </c>
    </row>
    <row r="26" spans="2:3" x14ac:dyDescent="0.3">
      <c r="B26" s="178" t="s">
        <v>244</v>
      </c>
      <c r="C26" s="180">
        <v>13</v>
      </c>
    </row>
    <row r="27" spans="2:3" x14ac:dyDescent="0.3">
      <c r="B27" s="183" t="s">
        <v>245</v>
      </c>
      <c r="C27" s="184">
        <v>14</v>
      </c>
    </row>
    <row r="28" spans="2:3" x14ac:dyDescent="0.3">
      <c r="B28" s="177" t="s">
        <v>226</v>
      </c>
      <c r="C28" s="188"/>
    </row>
    <row r="29" spans="2:3" x14ac:dyDescent="0.3">
      <c r="B29" s="178" t="s">
        <v>246</v>
      </c>
      <c r="C29" s="180">
        <v>15</v>
      </c>
    </row>
    <row r="30" spans="2:3" x14ac:dyDescent="0.3">
      <c r="B30" s="178" t="s">
        <v>247</v>
      </c>
      <c r="C30" s="180">
        <v>15</v>
      </c>
    </row>
    <row r="31" spans="2:3" x14ac:dyDescent="0.3">
      <c r="B31" s="178" t="s">
        <v>248</v>
      </c>
      <c r="C31" s="180">
        <v>15</v>
      </c>
    </row>
    <row r="32" spans="2:3" x14ac:dyDescent="0.3">
      <c r="B32" s="183" t="s">
        <v>249</v>
      </c>
      <c r="C32" s="180">
        <v>15</v>
      </c>
    </row>
    <row r="33" spans="2:4" x14ac:dyDescent="0.3">
      <c r="B33" s="177" t="s">
        <v>227</v>
      </c>
      <c r="C33" s="188"/>
    </row>
    <row r="34" spans="2:4" x14ac:dyDescent="0.3">
      <c r="B34" s="183" t="s">
        <v>251</v>
      </c>
      <c r="C34" s="180">
        <v>16</v>
      </c>
    </row>
    <row r="35" spans="2:4" x14ac:dyDescent="0.3">
      <c r="B35" s="177" t="s">
        <v>228</v>
      </c>
      <c r="C35" s="188"/>
    </row>
    <row r="36" spans="2:4" x14ac:dyDescent="0.3">
      <c r="B36" s="183" t="s">
        <v>250</v>
      </c>
      <c r="C36" s="180">
        <v>17</v>
      </c>
    </row>
    <row r="37" spans="2:4" x14ac:dyDescent="0.3">
      <c r="B37" s="177" t="s">
        <v>229</v>
      </c>
      <c r="C37" s="188"/>
    </row>
    <row r="38" spans="2:4" x14ac:dyDescent="0.3">
      <c r="B38" s="178" t="s">
        <v>252</v>
      </c>
      <c r="C38" s="180">
        <v>18</v>
      </c>
    </row>
    <row r="39" spans="2:4" x14ac:dyDescent="0.3">
      <c r="B39" s="183" t="s">
        <v>253</v>
      </c>
      <c r="C39" s="180">
        <v>18</v>
      </c>
    </row>
    <row r="40" spans="2:4" x14ac:dyDescent="0.3">
      <c r="B40" s="177" t="s">
        <v>230</v>
      </c>
      <c r="C40" s="188"/>
    </row>
    <row r="41" spans="2:4" x14ac:dyDescent="0.3">
      <c r="B41" s="178" t="s">
        <v>254</v>
      </c>
      <c r="C41" s="180">
        <v>19</v>
      </c>
    </row>
    <row r="42" spans="2:4" x14ac:dyDescent="0.3">
      <c r="B42" s="178" t="s">
        <v>255</v>
      </c>
      <c r="C42" s="180">
        <v>20</v>
      </c>
    </row>
    <row r="43" spans="2:4" x14ac:dyDescent="0.3">
      <c r="B43" s="178" t="s">
        <v>256</v>
      </c>
      <c r="C43" s="180">
        <v>21</v>
      </c>
    </row>
    <row r="44" spans="2:4" x14ac:dyDescent="0.3">
      <c r="B44" s="183" t="s">
        <v>257</v>
      </c>
      <c r="C44" s="180">
        <v>22</v>
      </c>
    </row>
    <row r="45" spans="2:4" x14ac:dyDescent="0.3">
      <c r="B45" s="177" t="s">
        <v>231</v>
      </c>
      <c r="C45" s="188"/>
    </row>
    <row r="46" spans="2:4" x14ac:dyDescent="0.3">
      <c r="B46" s="178" t="s">
        <v>259</v>
      </c>
      <c r="C46" s="190">
        <v>23</v>
      </c>
    </row>
    <row r="47" spans="2:4" x14ac:dyDescent="0.3">
      <c r="B47" s="178" t="s">
        <v>584</v>
      </c>
      <c r="C47" s="190">
        <v>23</v>
      </c>
    </row>
    <row r="48" spans="2:4" x14ac:dyDescent="0.3">
      <c r="B48" s="178" t="s">
        <v>260</v>
      </c>
      <c r="C48" s="190">
        <v>24</v>
      </c>
      <c r="D48" s="191"/>
    </row>
    <row r="49" spans="2:3" x14ac:dyDescent="0.3">
      <c r="B49" s="177" t="s">
        <v>232</v>
      </c>
      <c r="C49" s="188"/>
    </row>
    <row r="50" spans="2:3" x14ac:dyDescent="0.3">
      <c r="B50" s="183" t="s">
        <v>637</v>
      </c>
      <c r="C50" s="180">
        <v>25</v>
      </c>
    </row>
    <row r="51" spans="2:3" x14ac:dyDescent="0.3">
      <c r="B51" s="177" t="s">
        <v>233</v>
      </c>
      <c r="C51" s="188"/>
    </row>
    <row r="52" spans="2:3" x14ac:dyDescent="0.3">
      <c r="B52" s="178" t="s">
        <v>261</v>
      </c>
      <c r="C52" s="180">
        <v>26</v>
      </c>
    </row>
    <row r="53" spans="2:3" x14ac:dyDescent="0.3"/>
    <row r="54" spans="2:3" x14ac:dyDescent="0.3"/>
    <row r="55" spans="2:3" x14ac:dyDescent="0.3"/>
    <row r="56" spans="2:3" x14ac:dyDescent="0.3"/>
    <row r="57" spans="2:3" x14ac:dyDescent="0.3"/>
  </sheetData>
  <mergeCells count="1">
    <mergeCell ref="B1:C1"/>
  </mergeCells>
  <hyperlinks>
    <hyperlink ref="C6" location="'2a'!A1" display="2a" xr:uid="{8879AD55-EF4C-46AD-8D3E-D40DCCEA481C}"/>
    <hyperlink ref="C7" location="'2b'!A1" display="2b" xr:uid="{01C772DA-8C27-4736-8BFC-39E5F5086D6E}"/>
    <hyperlink ref="C9" location="'3a'!A1" display="3a" xr:uid="{B8B71F00-A632-4FBB-B909-FEF9B907CB93}"/>
    <hyperlink ref="C10" location="'3b'!A1" display="3b" xr:uid="{2779DB5B-43A9-4265-8BCB-3351DC77C4F7}"/>
    <hyperlink ref="C11" location="'4'!A1" display="'4'!A1" xr:uid="{70F517A8-2A39-4CDC-8E36-4C83F6F3C9C1}"/>
    <hyperlink ref="C12" location="'5'!A1" display="'5'!A1" xr:uid="{16804FEA-8E33-4EFD-831E-23688F3F0B18}"/>
    <hyperlink ref="C14" location="'6'!A1" display="'6'!A1" xr:uid="{3AB87E91-BC16-4102-8D12-FD93FAD8BEAA}"/>
    <hyperlink ref="C16" location="'7'!A1" display="'7'!A1" xr:uid="{3BAFD4A7-B8D3-409C-99D0-1A5CE5FE3AAD}"/>
    <hyperlink ref="C17" location="'7'!A1" display="'7'!A1" xr:uid="{6E80E523-6974-46BD-B6DA-425AEDD2B139}"/>
    <hyperlink ref="C19" location="'8'!A1" display="'8'!A1" xr:uid="{0E4D8C0A-FB1F-40ED-B417-D470ED3CEB68}"/>
    <hyperlink ref="C20" location="'8'!A1" display="'8'!A1" xr:uid="{4BE9D581-A289-4E6D-97AF-1AF85DE1127A}"/>
    <hyperlink ref="C21" location="'9'!A1" display="'9'!A1" xr:uid="{9A132CDC-80A1-4F85-9DA9-614170F32FB8}"/>
    <hyperlink ref="C22" location="'10'!A1" display="'10'!A1" xr:uid="{075B686C-8427-432E-8018-7550185F4D30}"/>
    <hyperlink ref="C23" location="'10'!A1" display="'10'!A1" xr:uid="{B4CBB574-C17C-49E7-BD57-DCE87BA4A54F}"/>
    <hyperlink ref="C24" location="'11'!A1" display="'11'!A1" xr:uid="{5A976BD8-688B-4086-8EB3-608E743442ED}"/>
    <hyperlink ref="C25" location="'12'!A1" display="'12'!A1" xr:uid="{BA5879DD-9F23-4F9B-B27D-63C409C044C3}"/>
    <hyperlink ref="C26" location="'13'!A1" display="'13'!A1" xr:uid="{892E91CC-6B2D-4776-9952-44076A95D769}"/>
    <hyperlink ref="C27" location="'14'!A1" display="'14'!A1" xr:uid="{E00688E3-1701-4230-94F7-79E3175DAFB2}"/>
    <hyperlink ref="C29" location="'15'!A1" display="'15'!A1" xr:uid="{7A67190B-DDD3-47A3-8188-F19070CD35F7}"/>
    <hyperlink ref="C36" location="'17'!A1" display="'17'!A1" xr:uid="{982EFE28-FD72-45A1-8B9A-51E573634B6A}"/>
    <hyperlink ref="C38" location="'18'!A1" display="'18'!A1" xr:uid="{870FDFD5-14A9-4415-B2C1-45E9E924B38E}"/>
    <hyperlink ref="C41" location="'19'!A1" display="'19'!A1" xr:uid="{6F5B83CC-127D-41DB-97E2-34ACA5A76716}"/>
    <hyperlink ref="C42" location="'20'!A1" display="'20'!A1" xr:uid="{C31B0688-8796-4618-B8A3-50D3D19F40D0}"/>
    <hyperlink ref="C43" location="'21'!A1" display="'21'!A1" xr:uid="{3743E2AD-8474-44C3-AC8D-9CD6FCFDB483}"/>
    <hyperlink ref="C44" location="'22'!A1" display="'22'!A1" xr:uid="{88377888-4CBC-4A64-B29B-0A2ABF9786A5}"/>
    <hyperlink ref="C48" location="'27'!A1" display="'27'!A1" xr:uid="{432A12EA-D04D-4848-8D40-CFA721756A89}"/>
    <hyperlink ref="C52" location="'26'!A1" display="'26'!A1" xr:uid="{74B21495-60F4-4A2D-8B72-D31C7FE72354}"/>
    <hyperlink ref="C50" location="'25'!A1" display="'25'!A1" xr:uid="{F4696BBE-B67A-4768-8DF8-60B1652A8C33}"/>
    <hyperlink ref="C4" location="'1'!A1" display="'1'!A1" xr:uid="{D2BD8EFB-8FB8-44B6-A16C-B7293A6E62E7}"/>
    <hyperlink ref="C48" location="'27'!A1" display="'27'!A1" xr:uid="{56076223-2EAE-4678-9E42-3DF11F188A7D}"/>
    <hyperlink ref="C46" location="'26'!A1" display="'26'!A1" xr:uid="{D3E15F6D-3BEC-4D18-9406-12B349DC8B71}"/>
    <hyperlink ref="C30:C32" location="'15'!A1" display="'15'!A1" xr:uid="{58AE2266-2E20-4D12-9466-19D09C5B2A9B}"/>
    <hyperlink ref="C34" location="'16'!A1" display="'16'!A1" xr:uid="{F3DF0C58-1A79-4BC6-8251-ED5F53BC12AC}"/>
    <hyperlink ref="C39" location="'18'!A1" display="'18'!A1" xr:uid="{5534CE1B-4F9B-4989-AF70-3ED923A2DD2D}"/>
    <hyperlink ref="C46:C47" location="'26'!A1" display="'26'!A1" xr:uid="{17E9CC44-EA28-4250-ABC4-5EA249EC4593}"/>
    <hyperlink ref="C46" location="'23'!A1" display="'23'!A1" xr:uid="{4E4C5267-62BA-4DC2-A05D-B07446ECFF09}"/>
    <hyperlink ref="C47" location="'23'!A1" display="'23'!A1" xr:uid="{8196361E-3686-4282-B339-A37B46472FC5}"/>
    <hyperlink ref="C48" location="'24'!A1" display="'24'!A1" xr:uid="{72495056-0E0F-48BF-B957-83845EDD1E7E}"/>
  </hyperlink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C42E2-1ADB-47C8-963B-7B2585BE00F3}">
  <sheetPr codeName="Sheet30">
    <tabColor theme="3"/>
  </sheetPr>
  <dimension ref="A1:D21"/>
  <sheetViews>
    <sheetView showGridLines="0" workbookViewId="0">
      <selection activeCell="B1" sqref="B1:C1"/>
    </sheetView>
  </sheetViews>
  <sheetFormatPr defaultColWidth="8.77734375" defaultRowHeight="16.5" x14ac:dyDescent="0.3"/>
  <cols>
    <col min="1" max="1" width="2.88671875" customWidth="1"/>
    <col min="2" max="2" width="39.88671875" bestFit="1" customWidth="1"/>
    <col min="3" max="4" width="28.6640625" customWidth="1"/>
  </cols>
  <sheetData>
    <row r="1" spans="1:4" x14ac:dyDescent="0.3">
      <c r="B1" s="404" t="s">
        <v>302</v>
      </c>
      <c r="C1" s="404"/>
      <c r="D1" s="315"/>
    </row>
    <row r="3" spans="1:4" ht="30" customHeight="1" x14ac:dyDescent="0.3">
      <c r="B3" s="396" t="s">
        <v>635</v>
      </c>
      <c r="C3" s="396"/>
      <c r="D3" s="396"/>
    </row>
    <row r="4" spans="1:4" x14ac:dyDescent="0.3">
      <c r="A4" s="20"/>
      <c r="B4" s="27"/>
      <c r="C4" s="27"/>
    </row>
    <row r="5" spans="1:4" ht="64.150000000000006" customHeight="1" x14ac:dyDescent="0.3">
      <c r="B5" s="317" t="s">
        <v>636</v>
      </c>
      <c r="C5" s="308" t="s">
        <v>547</v>
      </c>
      <c r="D5" s="308" t="s">
        <v>548</v>
      </c>
    </row>
    <row r="6" spans="1:4" x14ac:dyDescent="0.3">
      <c r="B6" s="92" t="s">
        <v>309</v>
      </c>
      <c r="C6" s="288" t="s">
        <v>549</v>
      </c>
      <c r="D6" s="311" t="s">
        <v>549</v>
      </c>
    </row>
    <row r="7" spans="1:4" x14ac:dyDescent="0.3">
      <c r="B7" s="137" t="s">
        <v>310</v>
      </c>
      <c r="C7" s="322">
        <v>0</v>
      </c>
      <c r="D7" s="283">
        <v>0</v>
      </c>
    </row>
    <row r="8" spans="1:4" x14ac:dyDescent="0.3">
      <c r="B8" s="137" t="s">
        <v>311</v>
      </c>
      <c r="C8" s="322">
        <v>0</v>
      </c>
      <c r="D8" s="283">
        <v>0</v>
      </c>
    </row>
    <row r="9" spans="1:4" x14ac:dyDescent="0.3">
      <c r="B9" s="137" t="s">
        <v>312</v>
      </c>
      <c r="C9" s="322">
        <v>0</v>
      </c>
      <c r="D9" s="283">
        <v>0</v>
      </c>
    </row>
    <row r="10" spans="1:4" x14ac:dyDescent="0.3">
      <c r="B10" s="137" t="s">
        <v>313</v>
      </c>
      <c r="C10" s="322">
        <v>0</v>
      </c>
      <c r="D10" s="283">
        <v>0</v>
      </c>
    </row>
    <row r="11" spans="1:4" x14ac:dyDescent="0.3">
      <c r="B11" s="137" t="s">
        <v>314</v>
      </c>
      <c r="C11" s="251">
        <v>57976</v>
      </c>
      <c r="D11" s="283">
        <v>0</v>
      </c>
    </row>
    <row r="12" spans="1:4" x14ac:dyDescent="0.3">
      <c r="B12" s="137" t="s">
        <v>315</v>
      </c>
      <c r="C12" s="322">
        <v>0</v>
      </c>
      <c r="D12" s="283">
        <v>0</v>
      </c>
    </row>
    <row r="13" spans="1:4" x14ac:dyDescent="0.3">
      <c r="B13" s="137" t="s">
        <v>258</v>
      </c>
      <c r="C13" s="251">
        <v>312353</v>
      </c>
      <c r="D13" s="283">
        <v>0</v>
      </c>
    </row>
    <row r="14" spans="1:4" x14ac:dyDescent="0.3">
      <c r="B14" s="137" t="s">
        <v>550</v>
      </c>
      <c r="C14" s="251">
        <v>579922</v>
      </c>
      <c r="D14" s="293">
        <v>71591</v>
      </c>
    </row>
    <row r="15" spans="1:4" x14ac:dyDescent="0.3">
      <c r="B15" s="137" t="s">
        <v>317</v>
      </c>
      <c r="C15" s="322">
        <v>0</v>
      </c>
      <c r="D15" s="283">
        <v>0</v>
      </c>
    </row>
    <row r="16" spans="1:4" x14ac:dyDescent="0.3">
      <c r="B16" s="137" t="s">
        <v>385</v>
      </c>
      <c r="C16" s="251">
        <v>3766</v>
      </c>
      <c r="D16" s="293">
        <v>230</v>
      </c>
    </row>
    <row r="17" spans="2:4" x14ac:dyDescent="0.3">
      <c r="B17" s="137" t="s">
        <v>551</v>
      </c>
      <c r="C17" s="322">
        <v>0</v>
      </c>
      <c r="D17" s="283">
        <v>0</v>
      </c>
    </row>
    <row r="18" spans="2:4" x14ac:dyDescent="0.3">
      <c r="B18" s="137" t="s">
        <v>320</v>
      </c>
      <c r="C18" s="322">
        <v>0</v>
      </c>
      <c r="D18" s="283">
        <v>0</v>
      </c>
    </row>
    <row r="19" spans="2:4" x14ac:dyDescent="0.3">
      <c r="B19" s="137" t="s">
        <v>321</v>
      </c>
      <c r="C19" s="322">
        <v>0</v>
      </c>
      <c r="D19" s="283">
        <v>0</v>
      </c>
    </row>
    <row r="20" spans="2:4" x14ac:dyDescent="0.3">
      <c r="B20" s="137" t="s">
        <v>322</v>
      </c>
      <c r="C20" s="322">
        <v>0</v>
      </c>
      <c r="D20" s="283">
        <v>0</v>
      </c>
    </row>
    <row r="21" spans="2:4" x14ac:dyDescent="0.3">
      <c r="B21" s="98" t="s">
        <v>323</v>
      </c>
      <c r="C21" s="260">
        <v>954017</v>
      </c>
      <c r="D21" s="316">
        <v>71822</v>
      </c>
    </row>
  </sheetData>
  <mergeCells count="2">
    <mergeCell ref="B1:C1"/>
    <mergeCell ref="B3:D3"/>
  </mergeCells>
  <hyperlinks>
    <hyperlink ref="B1:C1" location="'Table of Contents'!A1" display="Go back to Table of Contents" xr:uid="{7007D115-0210-409C-912B-F270D9F652B8}"/>
  </hyperlink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06CD9-6788-40F7-A422-D6C83E21AB42}">
  <sheetPr codeName="Sheet31">
    <tabColor theme="3"/>
  </sheetPr>
  <dimension ref="B1:F8"/>
  <sheetViews>
    <sheetView showGridLines="0" workbookViewId="0"/>
  </sheetViews>
  <sheetFormatPr defaultRowHeight="16.5" x14ac:dyDescent="0.3"/>
  <cols>
    <col min="1" max="1" width="2.88671875" customWidth="1"/>
    <col min="2" max="2" width="31.21875" customWidth="1"/>
    <col min="3" max="6" width="9.77734375" bestFit="1" customWidth="1"/>
  </cols>
  <sheetData>
    <row r="1" spans="2:6" x14ac:dyDescent="0.3">
      <c r="B1" s="330" t="s">
        <v>302</v>
      </c>
      <c r="C1" s="25"/>
      <c r="D1" s="315"/>
      <c r="E1" s="315"/>
      <c r="F1" s="315"/>
    </row>
    <row r="2" spans="2:6" x14ac:dyDescent="0.3">
      <c r="B2" s="18"/>
      <c r="C2" s="5"/>
    </row>
    <row r="3" spans="2:6" ht="30" customHeight="1" x14ac:dyDescent="0.3">
      <c r="B3" s="396" t="s">
        <v>631</v>
      </c>
      <c r="C3" s="396"/>
      <c r="D3" s="396"/>
      <c r="E3" s="396"/>
      <c r="F3" s="396"/>
    </row>
    <row r="5" spans="2:6" x14ac:dyDescent="0.3">
      <c r="B5" s="29"/>
      <c r="C5" s="65" t="s">
        <v>630</v>
      </c>
      <c r="D5" s="65" t="s">
        <v>585</v>
      </c>
      <c r="E5" s="65" t="s">
        <v>586</v>
      </c>
      <c r="F5" s="65" t="s">
        <v>587</v>
      </c>
    </row>
    <row r="6" spans="2:6" x14ac:dyDescent="0.3">
      <c r="B6" s="76" t="s">
        <v>552</v>
      </c>
      <c r="C6" s="318">
        <v>3946455.8382563228</v>
      </c>
      <c r="D6" s="319">
        <v>3934620.899753402</v>
      </c>
      <c r="E6" s="319">
        <v>3639142.5722220442</v>
      </c>
      <c r="F6" s="319">
        <v>3136846.6507909219</v>
      </c>
    </row>
    <row r="7" spans="2:6" x14ac:dyDescent="0.3">
      <c r="B7" s="76" t="s">
        <v>553</v>
      </c>
      <c r="C7" s="318">
        <v>2239947.2657383541</v>
      </c>
      <c r="D7" s="319">
        <v>2186678.7300105193</v>
      </c>
      <c r="E7" s="319">
        <v>2139949.8521316377</v>
      </c>
      <c r="F7" s="319">
        <v>2092886.732387221</v>
      </c>
    </row>
    <row r="8" spans="2:6" x14ac:dyDescent="0.3">
      <c r="B8" s="76" t="s">
        <v>554</v>
      </c>
      <c r="C8" s="320">
        <v>1.7618521197441905</v>
      </c>
      <c r="D8" s="321">
        <v>1.799359387254146</v>
      </c>
      <c r="E8" s="321">
        <v>1.7005737627902995</v>
      </c>
      <c r="F8" s="321">
        <v>1.498813386433447</v>
      </c>
    </row>
  </sheetData>
  <mergeCells count="1">
    <mergeCell ref="B3:F3"/>
  </mergeCells>
  <hyperlinks>
    <hyperlink ref="B1" location="'Table of Contents'!A1" display="GO BACK TO TABLE OF CONTENTS" xr:uid="{9A3DFEF4-FA1F-4EEE-8399-8F31735966D8}"/>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90FC0-2304-4C85-B2EA-B0D3614B5B92}">
  <sheetPr codeName="Sheet4">
    <tabColor theme="3"/>
  </sheetPr>
  <dimension ref="B1:N46"/>
  <sheetViews>
    <sheetView showGridLines="0" workbookViewId="0">
      <selection activeCell="B31" sqref="B31"/>
    </sheetView>
  </sheetViews>
  <sheetFormatPr defaultRowHeight="16.5" x14ac:dyDescent="0.3"/>
  <cols>
    <col min="1" max="1" width="2.88671875" customWidth="1"/>
    <col min="2" max="2" width="49" style="18" customWidth="1"/>
    <col min="3" max="4" width="12.77734375" style="5" customWidth="1"/>
    <col min="5" max="6" width="12.77734375" customWidth="1"/>
  </cols>
  <sheetData>
    <row r="1" spans="2:14" x14ac:dyDescent="0.3">
      <c r="B1" s="330" t="s">
        <v>302</v>
      </c>
    </row>
    <row r="3" spans="2:14" ht="30" customHeight="1" x14ac:dyDescent="0.3">
      <c r="B3" s="396" t="s">
        <v>220</v>
      </c>
      <c r="C3" s="396"/>
      <c r="D3" s="25"/>
      <c r="E3" s="25"/>
      <c r="F3" s="25"/>
    </row>
    <row r="5" spans="2:14" x14ac:dyDescent="0.3">
      <c r="B5" s="216" t="s">
        <v>592</v>
      </c>
      <c r="C5" s="400">
        <v>44196</v>
      </c>
      <c r="D5" s="401"/>
      <c r="E5" s="402">
        <v>43830</v>
      </c>
      <c r="F5" s="403"/>
    </row>
    <row r="6" spans="2:14" x14ac:dyDescent="0.3">
      <c r="B6" s="24" t="s">
        <v>264</v>
      </c>
      <c r="C6" s="73" t="s">
        <v>265</v>
      </c>
      <c r="D6" s="74" t="s">
        <v>266</v>
      </c>
      <c r="E6" s="231" t="s">
        <v>265</v>
      </c>
      <c r="F6" s="232" t="s">
        <v>266</v>
      </c>
      <c r="I6" s="397"/>
      <c r="J6" s="397"/>
      <c r="K6" s="398"/>
      <c r="L6" s="398"/>
      <c r="M6" s="399"/>
      <c r="N6" s="399"/>
    </row>
    <row r="7" spans="2:14" ht="15" customHeight="1" x14ac:dyDescent="0.3">
      <c r="B7" s="70" t="s">
        <v>267</v>
      </c>
      <c r="C7" s="237"/>
      <c r="D7" s="226"/>
      <c r="E7" s="233"/>
      <c r="F7" s="228"/>
      <c r="I7" s="35"/>
      <c r="J7" s="35"/>
      <c r="K7" s="35"/>
      <c r="L7" s="35"/>
      <c r="M7" s="35"/>
      <c r="N7" s="221"/>
    </row>
    <row r="8" spans="2:14" ht="15.6" customHeight="1" x14ac:dyDescent="0.3">
      <c r="B8" s="68" t="s">
        <v>268</v>
      </c>
      <c r="C8" s="71">
        <v>0</v>
      </c>
      <c r="D8" s="213">
        <v>0</v>
      </c>
      <c r="E8" s="208">
        <v>93</v>
      </c>
      <c r="F8" s="217">
        <v>7.0000000000000007E-2</v>
      </c>
      <c r="I8" s="53"/>
      <c r="J8" s="222"/>
      <c r="K8" s="223"/>
      <c r="L8" s="223"/>
      <c r="M8" s="218"/>
      <c r="N8" s="218"/>
    </row>
    <row r="9" spans="2:14" x14ac:dyDescent="0.3">
      <c r="B9" s="69" t="s">
        <v>269</v>
      </c>
      <c r="C9" s="72">
        <v>0</v>
      </c>
      <c r="D9" s="227">
        <v>0</v>
      </c>
      <c r="E9" s="234">
        <v>0</v>
      </c>
      <c r="F9" s="230">
        <v>0</v>
      </c>
      <c r="I9" s="28"/>
      <c r="J9" s="220"/>
      <c r="K9" s="224"/>
      <c r="L9" s="224"/>
      <c r="M9" s="225"/>
      <c r="N9" s="225"/>
    </row>
    <row r="10" spans="2:14" x14ac:dyDescent="0.3">
      <c r="B10" s="67" t="s">
        <v>270</v>
      </c>
      <c r="C10" s="71"/>
      <c r="D10" s="213"/>
      <c r="E10" s="208"/>
      <c r="F10" s="217"/>
      <c r="I10" s="219"/>
      <c r="J10" s="220"/>
      <c r="K10" s="40"/>
      <c r="L10" s="40"/>
      <c r="M10" s="109"/>
      <c r="N10" s="109"/>
    </row>
    <row r="11" spans="2:14" x14ac:dyDescent="0.3">
      <c r="B11" s="68" t="s">
        <v>272</v>
      </c>
      <c r="C11" s="192">
        <v>0</v>
      </c>
      <c r="D11" s="213">
        <v>0</v>
      </c>
      <c r="E11" s="235">
        <v>0</v>
      </c>
      <c r="F11" s="217">
        <v>0</v>
      </c>
      <c r="I11" s="219"/>
      <c r="J11" s="220"/>
      <c r="K11" s="40"/>
      <c r="L11" s="40"/>
      <c r="M11" s="109"/>
      <c r="N11" s="109"/>
    </row>
    <row r="12" spans="2:14" x14ac:dyDescent="0.3">
      <c r="B12" s="68" t="s">
        <v>273</v>
      </c>
      <c r="C12" s="215">
        <v>24.749064000000001</v>
      </c>
      <c r="D12" s="213">
        <v>2.1916799855060117E-2</v>
      </c>
      <c r="E12" s="235">
        <v>15</v>
      </c>
      <c r="F12" s="217">
        <v>0.01</v>
      </c>
      <c r="I12" s="219"/>
      <c r="J12" s="220"/>
      <c r="K12" s="40"/>
      <c r="L12" s="40"/>
      <c r="M12" s="109"/>
      <c r="N12" s="109"/>
    </row>
    <row r="13" spans="2:14" x14ac:dyDescent="0.3">
      <c r="B13" s="68" t="s">
        <v>271</v>
      </c>
      <c r="C13" s="214">
        <v>10.565173901979998</v>
      </c>
      <c r="D13" s="374">
        <v>9.3561034002578904E-3</v>
      </c>
      <c r="E13" s="236">
        <v>14</v>
      </c>
      <c r="F13" s="230">
        <v>0.01</v>
      </c>
      <c r="I13" s="219"/>
      <c r="J13" s="220"/>
      <c r="K13" s="40"/>
      <c r="L13" s="40"/>
      <c r="M13" s="109"/>
      <c r="N13" s="109"/>
    </row>
    <row r="14" spans="2:14" x14ac:dyDescent="0.3">
      <c r="B14" s="70" t="s">
        <v>274</v>
      </c>
      <c r="C14" s="71"/>
      <c r="D14" s="213"/>
      <c r="E14" s="208"/>
      <c r="F14" s="217"/>
      <c r="I14" s="219"/>
      <c r="J14" s="220"/>
      <c r="K14" s="40"/>
      <c r="L14" s="40"/>
      <c r="M14" s="109"/>
      <c r="N14" s="109"/>
    </row>
    <row r="15" spans="2:14" x14ac:dyDescent="0.3">
      <c r="B15" s="68" t="s">
        <v>275</v>
      </c>
      <c r="C15" s="192">
        <v>28.274265110607995</v>
      </c>
      <c r="D15" s="213">
        <v>2.5038579619742572E-2</v>
      </c>
      <c r="E15" s="235">
        <v>27</v>
      </c>
      <c r="F15" s="217">
        <v>0.02</v>
      </c>
      <c r="I15" s="219"/>
      <c r="J15" s="220"/>
      <c r="K15" s="40"/>
      <c r="L15" s="40"/>
      <c r="M15" s="109"/>
      <c r="N15" s="109"/>
    </row>
    <row r="16" spans="2:14" x14ac:dyDescent="0.3">
      <c r="B16" s="68" t="s">
        <v>276</v>
      </c>
      <c r="C16" s="192">
        <v>27.467131730000009</v>
      </c>
      <c r="D16" s="213">
        <v>2.4323813972075118E-2</v>
      </c>
      <c r="E16" s="235">
        <v>37</v>
      </c>
      <c r="F16" s="217">
        <v>0.03</v>
      </c>
      <c r="I16" s="219"/>
      <c r="J16" s="220"/>
      <c r="K16" s="40"/>
      <c r="L16" s="40"/>
      <c r="M16" s="109"/>
      <c r="N16" s="109"/>
    </row>
    <row r="17" spans="2:14" x14ac:dyDescent="0.3">
      <c r="B17" s="68" t="s">
        <v>269</v>
      </c>
      <c r="C17" s="72">
        <v>0</v>
      </c>
      <c r="D17" s="227">
        <v>0</v>
      </c>
      <c r="E17" s="234">
        <v>0</v>
      </c>
      <c r="F17" s="230">
        <v>0</v>
      </c>
      <c r="I17" s="219"/>
      <c r="J17" s="220"/>
      <c r="K17" s="40"/>
      <c r="L17" s="40"/>
      <c r="M17" s="109"/>
      <c r="N17" s="109"/>
    </row>
    <row r="18" spans="2:14" x14ac:dyDescent="0.3">
      <c r="B18" s="70" t="s">
        <v>277</v>
      </c>
      <c r="C18" s="71"/>
      <c r="D18" s="213"/>
      <c r="E18" s="208"/>
      <c r="F18" s="217"/>
    </row>
    <row r="19" spans="2:14" x14ac:dyDescent="0.3">
      <c r="B19" s="68" t="s">
        <v>278</v>
      </c>
      <c r="C19" s="193">
        <v>0.55832879000000002</v>
      </c>
      <c r="D19" s="227">
        <v>4.9443406602156308E-4</v>
      </c>
      <c r="E19" s="236">
        <v>0</v>
      </c>
      <c r="F19" s="230">
        <v>4.9443406602156308E-4</v>
      </c>
    </row>
    <row r="20" spans="2:14" x14ac:dyDescent="0.3">
      <c r="B20" s="70" t="s">
        <v>279</v>
      </c>
      <c r="C20" s="71"/>
      <c r="D20" s="213"/>
      <c r="E20" s="208"/>
      <c r="F20" s="217"/>
    </row>
    <row r="21" spans="2:14" x14ac:dyDescent="0.3">
      <c r="B21" s="68" t="s">
        <v>280</v>
      </c>
      <c r="C21" s="193">
        <v>1.2794681499999998</v>
      </c>
      <c r="D21" s="227">
        <v>1.1330467836874166E-3</v>
      </c>
      <c r="E21" s="236">
        <v>7</v>
      </c>
      <c r="F21" s="230">
        <v>1.1330467836874166E-3</v>
      </c>
    </row>
    <row r="22" spans="2:14" x14ac:dyDescent="0.3">
      <c r="B22" s="70" t="s">
        <v>281</v>
      </c>
      <c r="C22" s="71"/>
      <c r="D22" s="213"/>
      <c r="E22" s="208"/>
      <c r="F22" s="217"/>
    </row>
    <row r="23" spans="2:14" x14ac:dyDescent="0.3">
      <c r="B23" s="68" t="s">
        <v>282</v>
      </c>
      <c r="C23" s="193">
        <v>6.7111752515089993</v>
      </c>
      <c r="D23" s="227">
        <v>5.9431534372190991E-3</v>
      </c>
      <c r="E23" s="236">
        <v>6</v>
      </c>
      <c r="F23" s="230">
        <v>0</v>
      </c>
    </row>
    <row r="24" spans="2:14" x14ac:dyDescent="0.3">
      <c r="B24" s="70" t="s">
        <v>283</v>
      </c>
      <c r="C24" s="71"/>
      <c r="D24" s="213"/>
      <c r="E24" s="208"/>
      <c r="F24" s="217"/>
    </row>
    <row r="25" spans="2:14" x14ac:dyDescent="0.3">
      <c r="B25" s="68" t="s">
        <v>283</v>
      </c>
      <c r="C25" s="193">
        <v>197.0863999</v>
      </c>
      <c r="D25" s="227">
        <v>0.17453198152312507</v>
      </c>
      <c r="E25" s="236">
        <v>202</v>
      </c>
      <c r="F25" s="230">
        <v>0.15</v>
      </c>
    </row>
    <row r="26" spans="2:14" x14ac:dyDescent="0.3">
      <c r="B26" s="70" t="s">
        <v>284</v>
      </c>
      <c r="C26" s="71"/>
      <c r="D26" s="213"/>
      <c r="E26" s="208"/>
      <c r="F26" s="217"/>
    </row>
    <row r="27" spans="2:14" x14ac:dyDescent="0.3">
      <c r="B27" s="68" t="s">
        <v>285</v>
      </c>
      <c r="C27" s="192">
        <v>90.187384485486987</v>
      </c>
      <c r="D27" s="213">
        <v>7.9866408492045279E-2</v>
      </c>
      <c r="E27" s="235">
        <v>95</v>
      </c>
      <c r="F27" s="217">
        <v>7.0000000000000007E-2</v>
      </c>
    </row>
    <row r="28" spans="2:14" x14ac:dyDescent="0.3">
      <c r="B28" s="68" t="s">
        <v>286</v>
      </c>
      <c r="C28" s="192">
        <v>138.12977267787298</v>
      </c>
      <c r="D28" s="213">
        <v>0.12232230608017713</v>
      </c>
      <c r="E28" s="235">
        <v>167</v>
      </c>
      <c r="F28" s="217">
        <v>0.12232230608017713</v>
      </c>
    </row>
    <row r="29" spans="2:14" x14ac:dyDescent="0.3">
      <c r="B29" s="68" t="s">
        <v>287</v>
      </c>
      <c r="C29" s="193">
        <v>4.6289354400000002</v>
      </c>
      <c r="D29" s="227">
        <v>4.0992035731320844E-3</v>
      </c>
      <c r="E29" s="236">
        <v>4</v>
      </c>
      <c r="F29" s="230">
        <v>4.0992035731320844E-3</v>
      </c>
    </row>
    <row r="30" spans="2:14" x14ac:dyDescent="0.3">
      <c r="B30" s="70" t="s">
        <v>288</v>
      </c>
      <c r="C30" s="71"/>
      <c r="D30" s="213"/>
      <c r="E30" s="208"/>
      <c r="F30" s="217"/>
    </row>
    <row r="31" spans="2:14" x14ac:dyDescent="0.3">
      <c r="B31" s="68" t="s">
        <v>289</v>
      </c>
      <c r="C31" s="193">
        <v>10.462149210000002</v>
      </c>
      <c r="D31" s="227">
        <v>9.2648687760209982E-3</v>
      </c>
      <c r="E31" s="236">
        <v>8</v>
      </c>
      <c r="F31" s="230">
        <v>0.01</v>
      </c>
    </row>
    <row r="32" spans="2:14" x14ac:dyDescent="0.3">
      <c r="B32" s="70" t="s">
        <v>290</v>
      </c>
      <c r="C32" s="71"/>
      <c r="D32" s="213"/>
      <c r="E32" s="208"/>
      <c r="F32" s="217"/>
    </row>
    <row r="33" spans="2:6" x14ac:dyDescent="0.3">
      <c r="B33" s="68" t="s">
        <v>269</v>
      </c>
      <c r="C33" s="193">
        <v>0.51341155999999999</v>
      </c>
      <c r="D33" s="227">
        <v>4.5465712981283607E-4</v>
      </c>
      <c r="E33" s="236">
        <v>0.51341155999999999</v>
      </c>
      <c r="F33" s="230">
        <v>4.5465712981283607E-4</v>
      </c>
    </row>
    <row r="34" spans="2:6" x14ac:dyDescent="0.3">
      <c r="B34" s="70" t="s">
        <v>291</v>
      </c>
      <c r="C34" s="192"/>
      <c r="D34" s="213"/>
      <c r="E34" s="235"/>
      <c r="F34" s="217"/>
    </row>
    <row r="35" spans="2:6" x14ac:dyDescent="0.3">
      <c r="B35" s="68" t="s">
        <v>292</v>
      </c>
      <c r="C35" s="192">
        <v>43.379239940000005</v>
      </c>
      <c r="D35" s="213">
        <v>3.8414952566675251E-2</v>
      </c>
      <c r="E35" s="235">
        <v>51</v>
      </c>
      <c r="F35" s="217">
        <v>3.8414952566675251E-2</v>
      </c>
    </row>
    <row r="36" spans="2:6" x14ac:dyDescent="0.3">
      <c r="B36" s="68" t="s">
        <v>293</v>
      </c>
      <c r="C36" s="193">
        <v>6.7696426399999998</v>
      </c>
      <c r="D36" s="227">
        <v>5.9949298620408749E-3</v>
      </c>
      <c r="E36" s="236">
        <v>7</v>
      </c>
      <c r="F36" s="230">
        <v>5.9949298620408749E-3</v>
      </c>
    </row>
    <row r="37" spans="2:6" x14ac:dyDescent="0.3">
      <c r="B37" s="70" t="s">
        <v>294</v>
      </c>
      <c r="C37" s="71"/>
      <c r="D37" s="213"/>
      <c r="E37" s="208"/>
      <c r="F37" s="217"/>
    </row>
    <row r="38" spans="2:6" x14ac:dyDescent="0.3">
      <c r="B38" s="68" t="s">
        <v>295</v>
      </c>
      <c r="C38" s="193">
        <v>2.1168893799999999</v>
      </c>
      <c r="D38" s="227">
        <v>1.8746341621954793E-3</v>
      </c>
      <c r="E38" s="236">
        <v>5</v>
      </c>
      <c r="F38" s="230">
        <v>1.8746341621954793E-3</v>
      </c>
    </row>
    <row r="39" spans="2:6" x14ac:dyDescent="0.3">
      <c r="B39" s="70" t="s">
        <v>296</v>
      </c>
      <c r="C39" s="71"/>
      <c r="D39" s="213"/>
      <c r="E39" s="208"/>
      <c r="F39" s="217"/>
    </row>
    <row r="40" spans="2:6" x14ac:dyDescent="0.3">
      <c r="B40" s="68" t="s">
        <v>297</v>
      </c>
      <c r="C40" s="193">
        <v>7.0457097322629982</v>
      </c>
      <c r="D40" s="227">
        <v>6.2394040452946956E-3</v>
      </c>
      <c r="E40" s="236">
        <v>9</v>
      </c>
      <c r="F40" s="230">
        <v>6.2394040452946956E-3</v>
      </c>
    </row>
    <row r="41" spans="2:6" x14ac:dyDescent="0.3">
      <c r="B41" s="70" t="s">
        <v>298</v>
      </c>
      <c r="C41" s="71"/>
      <c r="D41" s="213"/>
      <c r="E41" s="208"/>
      <c r="F41" s="217"/>
    </row>
    <row r="42" spans="2:6" x14ac:dyDescent="0.3">
      <c r="B42" s="68" t="s">
        <v>299</v>
      </c>
      <c r="C42" s="192">
        <v>105.537186321828</v>
      </c>
      <c r="D42" s="213">
        <v>9.3459590628627104E-2</v>
      </c>
      <c r="E42" s="235">
        <v>110</v>
      </c>
      <c r="F42" s="217">
        <v>0.08</v>
      </c>
    </row>
    <row r="43" spans="2:6" x14ac:dyDescent="0.3">
      <c r="B43" s="68" t="s">
        <v>300</v>
      </c>
      <c r="C43" s="192">
        <v>69.615095297474994</v>
      </c>
      <c r="D43" s="213">
        <v>6.1648396502013009E-2</v>
      </c>
      <c r="E43" s="235">
        <v>149</v>
      </c>
      <c r="F43" s="217">
        <v>0.11</v>
      </c>
    </row>
    <row r="44" spans="2:6" x14ac:dyDescent="0.3">
      <c r="B44" s="68" t="s">
        <v>301</v>
      </c>
      <c r="C44" s="192">
        <v>350.3269155534947</v>
      </c>
      <c r="D44" s="213">
        <v>0.31023576859417756</v>
      </c>
      <c r="E44" s="235">
        <v>382</v>
      </c>
      <c r="F44" s="217">
        <v>0.27</v>
      </c>
    </row>
    <row r="45" spans="2:6" x14ac:dyDescent="0.3">
      <c r="B45" s="68" t="s">
        <v>269</v>
      </c>
      <c r="C45" s="193">
        <v>3.3304979227939997</v>
      </c>
      <c r="D45" s="227">
        <v>2.9493582622587078E-3</v>
      </c>
      <c r="E45" s="236">
        <v>5</v>
      </c>
      <c r="F45" s="230">
        <v>2.9493582622587078E-3</v>
      </c>
    </row>
    <row r="46" spans="2:6" x14ac:dyDescent="0.3">
      <c r="B46" s="70" t="s">
        <v>1</v>
      </c>
      <c r="C46" s="239">
        <v>1129.2279969553117</v>
      </c>
      <c r="D46" s="229">
        <v>1</v>
      </c>
      <c r="E46" s="238">
        <v>1395</v>
      </c>
      <c r="F46" s="228">
        <v>1</v>
      </c>
    </row>
  </sheetData>
  <mergeCells count="6">
    <mergeCell ref="B3:C3"/>
    <mergeCell ref="I6:J6"/>
    <mergeCell ref="K6:L6"/>
    <mergeCell ref="M6:N6"/>
    <mergeCell ref="C5:D5"/>
    <mergeCell ref="E5:F5"/>
  </mergeCells>
  <hyperlinks>
    <hyperlink ref="B1" location="'Table of Contents'!A1" display="GO BACK TO TABLE OF CONTENTS" xr:uid="{02CC8108-915E-495D-983A-A09F759C402A}"/>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D26DC-3E3A-4612-B47F-6C690C760148}">
  <sheetPr codeName="Sheet5">
    <tabColor theme="3"/>
  </sheetPr>
  <dimension ref="B1:J48"/>
  <sheetViews>
    <sheetView showGridLines="0" topLeftCell="A31" workbookViewId="0">
      <selection activeCell="C15" sqref="C15"/>
    </sheetView>
  </sheetViews>
  <sheetFormatPr defaultRowHeight="16.899999999999999" customHeight="1" x14ac:dyDescent="0.3"/>
  <cols>
    <col min="1" max="1" width="2.88671875" customWidth="1"/>
    <col min="2" max="2" width="3.109375" style="3" bestFit="1" customWidth="1"/>
    <col min="3" max="3" width="60.77734375" customWidth="1"/>
    <col min="4" max="9" width="20.6640625" style="7" customWidth="1"/>
    <col min="10" max="10" width="8.5546875" customWidth="1"/>
  </cols>
  <sheetData>
    <row r="1" spans="2:10" ht="16.899999999999999" customHeight="1" x14ac:dyDescent="0.3">
      <c r="B1" s="404" t="s">
        <v>302</v>
      </c>
      <c r="C1" s="404"/>
      <c r="D1" s="328"/>
      <c r="E1" s="328"/>
      <c r="F1" s="328"/>
      <c r="G1" s="328"/>
      <c r="H1" s="328"/>
      <c r="I1" s="328"/>
    </row>
    <row r="3" spans="2:10" ht="30.6" customHeight="1" x14ac:dyDescent="0.3">
      <c r="B3" s="396" t="s">
        <v>609</v>
      </c>
      <c r="C3" s="396"/>
      <c r="D3" s="406"/>
      <c r="E3" s="406"/>
      <c r="F3" s="407"/>
      <c r="G3" s="407"/>
      <c r="H3" s="407"/>
      <c r="I3" s="407"/>
    </row>
    <row r="5" spans="2:10" s="2" customFormat="1" ht="16.899999999999999" customHeight="1" x14ac:dyDescent="0.3">
      <c r="B5" s="89"/>
      <c r="C5" s="88" t="s">
        <v>8</v>
      </c>
      <c r="D5" s="78" t="s">
        <v>9</v>
      </c>
      <c r="E5" s="85" t="s">
        <v>10</v>
      </c>
      <c r="F5" s="78" t="s">
        <v>11</v>
      </c>
      <c r="G5" s="78" t="s">
        <v>11</v>
      </c>
      <c r="H5" s="78" t="s">
        <v>11</v>
      </c>
      <c r="I5" s="78" t="s">
        <v>11</v>
      </c>
      <c r="J5" s="8"/>
    </row>
    <row r="6" spans="2:10" s="6" customFormat="1" ht="25.5" x14ac:dyDescent="0.3">
      <c r="B6" s="82">
        <v>1</v>
      </c>
      <c r="C6" s="390" t="s">
        <v>16</v>
      </c>
      <c r="D6" s="83" t="s">
        <v>17</v>
      </c>
      <c r="E6" s="83" t="s">
        <v>18</v>
      </c>
      <c r="F6" s="79" t="s">
        <v>18</v>
      </c>
      <c r="G6" s="79" t="s">
        <v>18</v>
      </c>
      <c r="H6" s="79" t="s">
        <v>18</v>
      </c>
      <c r="I6" s="79" t="s">
        <v>18</v>
      </c>
      <c r="J6" s="9"/>
    </row>
    <row r="7" spans="2:10" s="6" customFormat="1" ht="16.899999999999999" customHeight="1" x14ac:dyDescent="0.3">
      <c r="B7" s="82">
        <v>2</v>
      </c>
      <c r="C7" s="76" t="s">
        <v>19</v>
      </c>
      <c r="D7" s="83"/>
      <c r="E7" s="83" t="s">
        <v>20</v>
      </c>
      <c r="F7" s="79" t="s">
        <v>21</v>
      </c>
      <c r="G7" s="79" t="s">
        <v>22</v>
      </c>
      <c r="H7" s="79" t="s">
        <v>23</v>
      </c>
      <c r="I7" s="79" t="s">
        <v>24</v>
      </c>
      <c r="J7" s="10"/>
    </row>
    <row r="8" spans="2:10" s="6" customFormat="1" ht="16.899999999999999" customHeight="1" x14ac:dyDescent="0.3">
      <c r="B8" s="82">
        <v>3</v>
      </c>
      <c r="C8" s="76" t="s">
        <v>25</v>
      </c>
      <c r="D8" s="83" t="s">
        <v>26</v>
      </c>
      <c r="E8" s="83" t="s">
        <v>26</v>
      </c>
      <c r="F8" s="80" t="s">
        <v>26</v>
      </c>
      <c r="G8" s="81" t="s">
        <v>26</v>
      </c>
      <c r="H8" s="81" t="s">
        <v>26</v>
      </c>
      <c r="I8" s="81" t="s">
        <v>26</v>
      </c>
      <c r="J8" s="11"/>
    </row>
    <row r="9" spans="2:10" ht="16.899999999999999" customHeight="1" x14ac:dyDescent="0.3">
      <c r="B9" s="87"/>
      <c r="C9" s="87" t="s">
        <v>12</v>
      </c>
      <c r="D9" s="84"/>
      <c r="E9" s="84"/>
      <c r="F9" s="75"/>
      <c r="G9" s="75"/>
      <c r="H9" s="75"/>
      <c r="I9" s="75"/>
      <c r="J9" s="1"/>
    </row>
    <row r="10" spans="2:10" s="6" customFormat="1" ht="16.899999999999999" customHeight="1" x14ac:dyDescent="0.3">
      <c r="B10" s="82">
        <v>4</v>
      </c>
      <c r="C10" s="390" t="s">
        <v>27</v>
      </c>
      <c r="D10" s="83" t="s">
        <v>28</v>
      </c>
      <c r="E10" s="83" t="s">
        <v>10</v>
      </c>
      <c r="F10" s="79" t="s">
        <v>11</v>
      </c>
      <c r="G10" s="79" t="s">
        <v>11</v>
      </c>
      <c r="H10" s="79" t="s">
        <v>11</v>
      </c>
      <c r="I10" s="79" t="s">
        <v>11</v>
      </c>
      <c r="J10" s="12"/>
    </row>
    <row r="11" spans="2:10" s="6" customFormat="1" ht="16.899999999999999" customHeight="1" x14ac:dyDescent="0.3">
      <c r="B11" s="82">
        <v>5</v>
      </c>
      <c r="C11" s="76" t="s">
        <v>29</v>
      </c>
      <c r="D11" s="83" t="s">
        <v>28</v>
      </c>
      <c r="E11" s="83" t="s">
        <v>10</v>
      </c>
      <c r="F11" s="79" t="s">
        <v>11</v>
      </c>
      <c r="G11" s="79" t="s">
        <v>11</v>
      </c>
      <c r="H11" s="79" t="s">
        <v>11</v>
      </c>
      <c r="I11" s="79" t="s">
        <v>11</v>
      </c>
      <c r="J11" s="12"/>
    </row>
    <row r="12" spans="2:10" s="6" customFormat="1" ht="16.899999999999999" customHeight="1" x14ac:dyDescent="0.3">
      <c r="B12" s="82">
        <v>6</v>
      </c>
      <c r="C12" s="76" t="s">
        <v>30</v>
      </c>
      <c r="D12" s="83" t="s">
        <v>31</v>
      </c>
      <c r="E12" s="83" t="s">
        <v>31</v>
      </c>
      <c r="F12" s="80" t="s">
        <v>31</v>
      </c>
      <c r="G12" s="81" t="s">
        <v>31</v>
      </c>
      <c r="H12" s="81" t="s">
        <v>31</v>
      </c>
      <c r="I12" s="81" t="s">
        <v>31</v>
      </c>
      <c r="J12" s="12"/>
    </row>
    <row r="13" spans="2:10" s="6" customFormat="1" ht="16.899999999999999" customHeight="1" x14ac:dyDescent="0.3">
      <c r="B13" s="82">
        <v>7</v>
      </c>
      <c r="C13" s="76" t="s">
        <v>32</v>
      </c>
      <c r="D13" s="83" t="s">
        <v>33</v>
      </c>
      <c r="E13" s="83" t="s">
        <v>10</v>
      </c>
      <c r="F13" s="79" t="s">
        <v>11</v>
      </c>
      <c r="G13" s="79" t="s">
        <v>11</v>
      </c>
      <c r="H13" s="79" t="s">
        <v>11</v>
      </c>
      <c r="I13" s="79" t="s">
        <v>11</v>
      </c>
      <c r="J13" s="12"/>
    </row>
    <row r="14" spans="2:10" s="6" customFormat="1" ht="16.899999999999999" customHeight="1" x14ac:dyDescent="0.3">
      <c r="B14" s="82">
        <v>8</v>
      </c>
      <c r="C14" s="76" t="s">
        <v>34</v>
      </c>
      <c r="D14" s="83" t="s">
        <v>566</v>
      </c>
      <c r="E14" s="208" t="s">
        <v>588</v>
      </c>
      <c r="F14" s="209" t="s">
        <v>589</v>
      </c>
      <c r="G14" s="209" t="s">
        <v>590</v>
      </c>
      <c r="H14" s="209" t="s">
        <v>590</v>
      </c>
      <c r="I14" s="209" t="s">
        <v>589</v>
      </c>
      <c r="J14" s="13"/>
    </row>
    <row r="15" spans="2:10" s="6" customFormat="1" ht="16.899999999999999" customHeight="1" x14ac:dyDescent="0.3">
      <c r="B15" s="82">
        <v>9</v>
      </c>
      <c r="C15" s="76" t="s">
        <v>35</v>
      </c>
      <c r="D15" s="83" t="s">
        <v>36</v>
      </c>
      <c r="E15" s="83" t="s">
        <v>37</v>
      </c>
      <c r="F15" s="80" t="s">
        <v>38</v>
      </c>
      <c r="G15" s="81" t="s">
        <v>39</v>
      </c>
      <c r="H15" s="81" t="s">
        <v>39</v>
      </c>
      <c r="I15" s="81" t="s">
        <v>38</v>
      </c>
      <c r="J15" s="14"/>
    </row>
    <row r="16" spans="2:10" s="6" customFormat="1" ht="25.5" x14ac:dyDescent="0.3">
      <c r="B16" s="82" t="s">
        <v>13</v>
      </c>
      <c r="C16" s="76" t="s">
        <v>40</v>
      </c>
      <c r="D16" s="83" t="s">
        <v>41</v>
      </c>
      <c r="E16" s="83" t="s">
        <v>42</v>
      </c>
      <c r="F16" s="79" t="s">
        <v>42</v>
      </c>
      <c r="G16" s="79" t="s">
        <v>42</v>
      </c>
      <c r="H16" s="79" t="s">
        <v>42</v>
      </c>
      <c r="I16" s="79" t="s">
        <v>42</v>
      </c>
      <c r="J16" s="14"/>
    </row>
    <row r="17" spans="2:10" s="6" customFormat="1" ht="16.899999999999999" customHeight="1" x14ac:dyDescent="0.3">
      <c r="B17" s="82" t="s">
        <v>14</v>
      </c>
      <c r="C17" s="76" t="s">
        <v>43</v>
      </c>
      <c r="D17" s="83" t="s">
        <v>41</v>
      </c>
      <c r="E17" s="83" t="s">
        <v>44</v>
      </c>
      <c r="F17" s="79" t="s">
        <v>44</v>
      </c>
      <c r="G17" s="79" t="s">
        <v>44</v>
      </c>
      <c r="H17" s="79" t="s">
        <v>44</v>
      </c>
      <c r="I17" s="79" t="s">
        <v>44</v>
      </c>
      <c r="J17" s="14"/>
    </row>
    <row r="18" spans="2:10" s="6" customFormat="1" ht="16.899999999999999" customHeight="1" x14ac:dyDescent="0.3">
      <c r="B18" s="82">
        <v>10</v>
      </c>
      <c r="C18" s="76" t="s">
        <v>45</v>
      </c>
      <c r="D18" s="83" t="s">
        <v>46</v>
      </c>
      <c r="E18" s="83" t="s">
        <v>46</v>
      </c>
      <c r="F18" s="80" t="s">
        <v>47</v>
      </c>
      <c r="G18" s="81" t="s">
        <v>47</v>
      </c>
      <c r="H18" s="81" t="s">
        <v>47</v>
      </c>
      <c r="I18" s="81" t="s">
        <v>47</v>
      </c>
      <c r="J18" s="14"/>
    </row>
    <row r="19" spans="2:10" s="6" customFormat="1" ht="16.899999999999999" customHeight="1" x14ac:dyDescent="0.3">
      <c r="B19" s="82">
        <v>11</v>
      </c>
      <c r="C19" s="76" t="s">
        <v>48</v>
      </c>
      <c r="D19" s="83" t="s">
        <v>49</v>
      </c>
      <c r="E19" s="86">
        <v>43556</v>
      </c>
      <c r="F19" s="240" t="s">
        <v>50</v>
      </c>
      <c r="G19" s="240" t="s">
        <v>51</v>
      </c>
      <c r="H19" s="240">
        <v>39689</v>
      </c>
      <c r="I19" s="240">
        <v>39689</v>
      </c>
      <c r="J19" s="14"/>
    </row>
    <row r="20" spans="2:10" s="6" customFormat="1" ht="16.899999999999999" customHeight="1" x14ac:dyDescent="0.3">
      <c r="B20" s="82">
        <v>12</v>
      </c>
      <c r="C20" s="76" t="s">
        <v>52</v>
      </c>
      <c r="D20" s="83" t="s">
        <v>53</v>
      </c>
      <c r="E20" s="83" t="s">
        <v>53</v>
      </c>
      <c r="F20" s="79" t="s">
        <v>54</v>
      </c>
      <c r="G20" s="79" t="s">
        <v>54</v>
      </c>
      <c r="H20" s="79" t="s">
        <v>54</v>
      </c>
      <c r="I20" s="79" t="s">
        <v>54</v>
      </c>
      <c r="J20" s="14"/>
    </row>
    <row r="21" spans="2:10" s="6" customFormat="1" ht="16.899999999999999" customHeight="1" x14ac:dyDescent="0.3">
      <c r="B21" s="82">
        <v>13</v>
      </c>
      <c r="C21" s="76" t="s">
        <v>55</v>
      </c>
      <c r="D21" s="83" t="s">
        <v>41</v>
      </c>
      <c r="E21" s="83" t="s">
        <v>41</v>
      </c>
      <c r="F21" s="240" t="s">
        <v>56</v>
      </c>
      <c r="G21" s="240">
        <v>48820</v>
      </c>
      <c r="H21" s="240">
        <v>50646</v>
      </c>
      <c r="I21" s="240">
        <v>52472</v>
      </c>
      <c r="J21" s="14"/>
    </row>
    <row r="22" spans="2:10" s="6" customFormat="1" ht="16.899999999999999" customHeight="1" x14ac:dyDescent="0.3">
      <c r="B22" s="82">
        <v>14</v>
      </c>
      <c r="C22" s="76" t="s">
        <v>57</v>
      </c>
      <c r="D22" s="83" t="s">
        <v>41</v>
      </c>
      <c r="E22" s="83" t="s">
        <v>58</v>
      </c>
      <c r="F22" s="79" t="s">
        <v>58</v>
      </c>
      <c r="G22" s="79" t="s">
        <v>58</v>
      </c>
      <c r="H22" s="79" t="s">
        <v>58</v>
      </c>
      <c r="I22" s="79" t="s">
        <v>58</v>
      </c>
      <c r="J22" s="14"/>
    </row>
    <row r="23" spans="2:10" s="6" customFormat="1" ht="38.25" x14ac:dyDescent="0.3">
      <c r="B23" s="82">
        <v>15</v>
      </c>
      <c r="C23" s="76" t="s">
        <v>59</v>
      </c>
      <c r="D23" s="83" t="s">
        <v>41</v>
      </c>
      <c r="E23" s="83" t="s">
        <v>109</v>
      </c>
      <c r="F23" s="79" t="s">
        <v>60</v>
      </c>
      <c r="G23" s="79" t="s">
        <v>61</v>
      </c>
      <c r="H23" s="79" t="s">
        <v>62</v>
      </c>
      <c r="I23" s="79" t="s">
        <v>63</v>
      </c>
      <c r="J23" s="14"/>
    </row>
    <row r="24" spans="2:10" s="6" customFormat="1" ht="38.25" x14ac:dyDescent="0.3">
      <c r="B24" s="82">
        <v>16</v>
      </c>
      <c r="C24" s="77" t="s">
        <v>64</v>
      </c>
      <c r="D24" s="83" t="s">
        <v>41</v>
      </c>
      <c r="E24" s="83" t="s">
        <v>65</v>
      </c>
      <c r="F24" s="80" t="s">
        <v>41</v>
      </c>
      <c r="G24" s="81" t="s">
        <v>66</v>
      </c>
      <c r="H24" s="81" t="s">
        <v>67</v>
      </c>
      <c r="I24" s="81" t="s">
        <v>68</v>
      </c>
      <c r="J24" s="14"/>
    </row>
    <row r="25" spans="2:10" ht="16.899999999999999" customHeight="1" x14ac:dyDescent="0.3">
      <c r="B25" s="87"/>
      <c r="C25" s="87" t="s">
        <v>555</v>
      </c>
      <c r="D25" s="84"/>
      <c r="E25" s="84"/>
      <c r="F25" s="75"/>
      <c r="G25" s="75"/>
      <c r="H25" s="75"/>
      <c r="I25" s="75"/>
    </row>
    <row r="26" spans="2:10" ht="16.899999999999999" customHeight="1" x14ac:dyDescent="0.3">
      <c r="B26" s="82">
        <v>17</v>
      </c>
      <c r="C26" s="389" t="s">
        <v>69</v>
      </c>
      <c r="D26" s="83" t="s">
        <v>41</v>
      </c>
      <c r="E26" s="83" t="s">
        <v>70</v>
      </c>
      <c r="F26" s="80" t="s">
        <v>70</v>
      </c>
      <c r="G26" s="81" t="s">
        <v>71</v>
      </c>
      <c r="H26" s="81" t="s">
        <v>71</v>
      </c>
      <c r="I26" s="81" t="s">
        <v>71</v>
      </c>
    </row>
    <row r="27" spans="2:10" ht="63.75" x14ac:dyDescent="0.3">
      <c r="B27" s="82">
        <v>18</v>
      </c>
      <c r="C27" s="68" t="s">
        <v>72</v>
      </c>
      <c r="D27" s="83" t="s">
        <v>41</v>
      </c>
      <c r="E27" s="83" t="s">
        <v>110</v>
      </c>
      <c r="F27" s="80" t="s">
        <v>73</v>
      </c>
      <c r="G27" s="81" t="s">
        <v>74</v>
      </c>
      <c r="H27" s="81" t="s">
        <v>75</v>
      </c>
      <c r="I27" s="81" t="s">
        <v>76</v>
      </c>
    </row>
    <row r="28" spans="2:10" ht="16.899999999999999" customHeight="1" x14ac:dyDescent="0.3">
      <c r="B28" s="82">
        <v>19</v>
      </c>
      <c r="C28" s="68" t="s">
        <v>77</v>
      </c>
      <c r="D28" s="83" t="s">
        <v>78</v>
      </c>
      <c r="E28" s="83" t="s">
        <v>78</v>
      </c>
      <c r="F28" s="80" t="s">
        <v>78</v>
      </c>
      <c r="G28" s="81" t="s">
        <v>78</v>
      </c>
      <c r="H28" s="81" t="s">
        <v>78</v>
      </c>
      <c r="I28" s="81" t="s">
        <v>78</v>
      </c>
    </row>
    <row r="29" spans="2:10" ht="16.899999999999999" customHeight="1" x14ac:dyDescent="0.3">
      <c r="B29" s="82" t="s">
        <v>79</v>
      </c>
      <c r="C29" s="68" t="s">
        <v>80</v>
      </c>
      <c r="D29" s="83" t="s">
        <v>81</v>
      </c>
      <c r="E29" s="83" t="s">
        <v>81</v>
      </c>
      <c r="F29" s="80" t="s">
        <v>82</v>
      </c>
      <c r="G29" s="81" t="s">
        <v>82</v>
      </c>
      <c r="H29" s="81" t="s">
        <v>82</v>
      </c>
      <c r="I29" s="81" t="s">
        <v>82</v>
      </c>
    </row>
    <row r="30" spans="2:10" ht="16.899999999999999" customHeight="1" x14ac:dyDescent="0.3">
      <c r="B30" s="82" t="s">
        <v>15</v>
      </c>
      <c r="C30" s="68" t="s">
        <v>83</v>
      </c>
      <c r="D30" s="83" t="s">
        <v>81</v>
      </c>
      <c r="E30" s="83" t="s">
        <v>81</v>
      </c>
      <c r="F30" s="80" t="s">
        <v>82</v>
      </c>
      <c r="G30" s="81" t="s">
        <v>82</v>
      </c>
      <c r="H30" s="81" t="s">
        <v>82</v>
      </c>
      <c r="I30" s="81" t="s">
        <v>82</v>
      </c>
    </row>
    <row r="31" spans="2:10" ht="16.899999999999999" customHeight="1" x14ac:dyDescent="0.3">
      <c r="B31" s="82">
        <v>21</v>
      </c>
      <c r="C31" s="68" t="s">
        <v>84</v>
      </c>
      <c r="D31" s="83" t="s">
        <v>41</v>
      </c>
      <c r="E31" s="83" t="s">
        <v>41</v>
      </c>
      <c r="F31" s="80" t="s">
        <v>41</v>
      </c>
      <c r="G31" s="81" t="s">
        <v>41</v>
      </c>
      <c r="H31" s="81" t="s">
        <v>41</v>
      </c>
      <c r="I31" s="81" t="s">
        <v>41</v>
      </c>
    </row>
    <row r="32" spans="2:10" ht="16.899999999999999" customHeight="1" x14ac:dyDescent="0.3">
      <c r="B32" s="82">
        <v>22</v>
      </c>
      <c r="C32" s="68" t="s">
        <v>85</v>
      </c>
      <c r="D32" s="83" t="s">
        <v>86</v>
      </c>
      <c r="E32" s="83" t="s">
        <v>86</v>
      </c>
      <c r="F32" s="80" t="s">
        <v>86</v>
      </c>
      <c r="G32" s="81" t="s">
        <v>86</v>
      </c>
      <c r="H32" s="81" t="s">
        <v>86</v>
      </c>
      <c r="I32" s="81" t="s">
        <v>86</v>
      </c>
    </row>
    <row r="33" spans="2:9" ht="16.899999999999999" customHeight="1" x14ac:dyDescent="0.3">
      <c r="B33" s="82">
        <v>23</v>
      </c>
      <c r="C33" s="68" t="s">
        <v>87</v>
      </c>
      <c r="D33" s="83" t="s">
        <v>41</v>
      </c>
      <c r="E33" s="83" t="s">
        <v>41</v>
      </c>
      <c r="F33" s="80" t="s">
        <v>88</v>
      </c>
      <c r="G33" s="81" t="s">
        <v>88</v>
      </c>
      <c r="H33" s="81" t="s">
        <v>88</v>
      </c>
      <c r="I33" s="81" t="s">
        <v>88</v>
      </c>
    </row>
    <row r="34" spans="2:9" ht="16.899999999999999" customHeight="1" x14ac:dyDescent="0.3">
      <c r="B34" s="82">
        <v>24</v>
      </c>
      <c r="C34" s="68" t="s">
        <v>89</v>
      </c>
      <c r="D34" s="83" t="s">
        <v>41</v>
      </c>
      <c r="E34" s="83" t="s">
        <v>41</v>
      </c>
      <c r="F34" s="80" t="s">
        <v>41</v>
      </c>
      <c r="G34" s="81" t="s">
        <v>41</v>
      </c>
      <c r="H34" s="81" t="s">
        <v>41</v>
      </c>
      <c r="I34" s="81" t="s">
        <v>41</v>
      </c>
    </row>
    <row r="35" spans="2:9" ht="16.899999999999999" customHeight="1" x14ac:dyDescent="0.3">
      <c r="B35" s="82">
        <v>25</v>
      </c>
      <c r="C35" s="68" t="s">
        <v>90</v>
      </c>
      <c r="D35" s="83" t="s">
        <v>41</v>
      </c>
      <c r="E35" s="83" t="s">
        <v>41</v>
      </c>
      <c r="F35" s="80" t="s">
        <v>41</v>
      </c>
      <c r="G35" s="81" t="s">
        <v>41</v>
      </c>
      <c r="H35" s="81" t="s">
        <v>41</v>
      </c>
      <c r="I35" s="81" t="s">
        <v>41</v>
      </c>
    </row>
    <row r="36" spans="2:9" ht="16.899999999999999" customHeight="1" x14ac:dyDescent="0.3">
      <c r="B36" s="82">
        <v>26</v>
      </c>
      <c r="C36" s="68" t="s">
        <v>91</v>
      </c>
      <c r="D36" s="83" t="s">
        <v>41</v>
      </c>
      <c r="E36" s="83" t="s">
        <v>41</v>
      </c>
      <c r="F36" s="80" t="s">
        <v>41</v>
      </c>
      <c r="G36" s="81" t="s">
        <v>41</v>
      </c>
      <c r="H36" s="81" t="s">
        <v>41</v>
      </c>
      <c r="I36" s="81" t="s">
        <v>41</v>
      </c>
    </row>
    <row r="37" spans="2:9" ht="16.899999999999999" customHeight="1" x14ac:dyDescent="0.3">
      <c r="B37" s="82">
        <v>27</v>
      </c>
      <c r="C37" s="68" t="s">
        <v>92</v>
      </c>
      <c r="D37" s="83" t="s">
        <v>41</v>
      </c>
      <c r="E37" s="83" t="s">
        <v>41</v>
      </c>
      <c r="F37" s="80" t="s">
        <v>41</v>
      </c>
      <c r="G37" s="81" t="s">
        <v>41</v>
      </c>
      <c r="H37" s="81" t="s">
        <v>41</v>
      </c>
      <c r="I37" s="81" t="s">
        <v>41</v>
      </c>
    </row>
    <row r="38" spans="2:9" ht="16.899999999999999" customHeight="1" x14ac:dyDescent="0.3">
      <c r="B38" s="82">
        <v>28</v>
      </c>
      <c r="C38" s="68" t="s">
        <v>93</v>
      </c>
      <c r="D38" s="83" t="s">
        <v>41</v>
      </c>
      <c r="E38" s="83" t="s">
        <v>41</v>
      </c>
      <c r="F38" s="80" t="s">
        <v>41</v>
      </c>
      <c r="G38" s="81" t="s">
        <v>41</v>
      </c>
      <c r="H38" s="81" t="s">
        <v>41</v>
      </c>
      <c r="I38" s="81" t="s">
        <v>41</v>
      </c>
    </row>
    <row r="39" spans="2:9" ht="16.899999999999999" customHeight="1" x14ac:dyDescent="0.3">
      <c r="B39" s="82">
        <v>29</v>
      </c>
      <c r="C39" s="68" t="s">
        <v>94</v>
      </c>
      <c r="D39" s="83" t="s">
        <v>41</v>
      </c>
      <c r="E39" s="83" t="s">
        <v>41</v>
      </c>
      <c r="F39" s="80" t="s">
        <v>41</v>
      </c>
      <c r="G39" s="81" t="s">
        <v>41</v>
      </c>
      <c r="H39" s="81" t="s">
        <v>41</v>
      </c>
      <c r="I39" s="81" t="s">
        <v>41</v>
      </c>
    </row>
    <row r="40" spans="2:9" ht="16.899999999999999" customHeight="1" x14ac:dyDescent="0.3">
      <c r="B40" s="82">
        <v>30</v>
      </c>
      <c r="C40" s="68" t="s">
        <v>95</v>
      </c>
      <c r="D40" s="83" t="s">
        <v>78</v>
      </c>
      <c r="E40" s="83" t="s">
        <v>58</v>
      </c>
      <c r="F40" s="80" t="s">
        <v>78</v>
      </c>
      <c r="G40" s="81" t="s">
        <v>78</v>
      </c>
      <c r="H40" s="81" t="s">
        <v>78</v>
      </c>
      <c r="I40" s="81" t="s">
        <v>78</v>
      </c>
    </row>
    <row r="41" spans="2:9" ht="38.25" x14ac:dyDescent="0.3">
      <c r="B41" s="82">
        <v>31</v>
      </c>
      <c r="C41" s="68" t="s">
        <v>96</v>
      </c>
      <c r="D41" s="83" t="s">
        <v>41</v>
      </c>
      <c r="E41" s="83" t="s">
        <v>97</v>
      </c>
      <c r="F41" s="80" t="s">
        <v>41</v>
      </c>
      <c r="G41" s="81" t="s">
        <v>41</v>
      </c>
      <c r="H41" s="81" t="s">
        <v>41</v>
      </c>
      <c r="I41" s="81" t="s">
        <v>41</v>
      </c>
    </row>
    <row r="42" spans="2:9" ht="16.899999999999999" customHeight="1" x14ac:dyDescent="0.3">
      <c r="B42" s="82">
        <v>32</v>
      </c>
      <c r="C42" s="68" t="s">
        <v>98</v>
      </c>
      <c r="D42" s="83" t="s">
        <v>41</v>
      </c>
      <c r="E42" s="83" t="s">
        <v>99</v>
      </c>
      <c r="F42" s="80" t="s">
        <v>41</v>
      </c>
      <c r="G42" s="81" t="s">
        <v>41</v>
      </c>
      <c r="H42" s="81" t="s">
        <v>41</v>
      </c>
      <c r="I42" s="81" t="s">
        <v>41</v>
      </c>
    </row>
    <row r="43" spans="2:9" ht="16.899999999999999" customHeight="1" x14ac:dyDescent="0.3">
      <c r="B43" s="82">
        <v>33</v>
      </c>
      <c r="C43" s="68" t="s">
        <v>100</v>
      </c>
      <c r="D43" s="83" t="s">
        <v>41</v>
      </c>
      <c r="E43" s="83" t="s">
        <v>101</v>
      </c>
      <c r="F43" s="80" t="s">
        <v>41</v>
      </c>
      <c r="G43" s="81" t="s">
        <v>41</v>
      </c>
      <c r="H43" s="81" t="s">
        <v>41</v>
      </c>
      <c r="I43" s="81" t="s">
        <v>41</v>
      </c>
    </row>
    <row r="44" spans="2:9" ht="114.75" x14ac:dyDescent="0.3">
      <c r="B44" s="82">
        <v>34</v>
      </c>
      <c r="C44" s="68" t="s">
        <v>102</v>
      </c>
      <c r="D44" s="83" t="s">
        <v>41</v>
      </c>
      <c r="E44" s="83" t="s">
        <v>103</v>
      </c>
      <c r="F44" s="80" t="s">
        <v>41</v>
      </c>
      <c r="G44" s="81" t="s">
        <v>41</v>
      </c>
      <c r="H44" s="81" t="s">
        <v>41</v>
      </c>
      <c r="I44" s="81" t="s">
        <v>41</v>
      </c>
    </row>
    <row r="45" spans="2:9" ht="25.5" x14ac:dyDescent="0.3">
      <c r="B45" s="82">
        <v>35</v>
      </c>
      <c r="C45" s="68" t="s">
        <v>104</v>
      </c>
      <c r="D45" s="83" t="s">
        <v>41</v>
      </c>
      <c r="E45" s="83" t="s">
        <v>105</v>
      </c>
      <c r="F45" s="80" t="s">
        <v>106</v>
      </c>
      <c r="G45" s="81" t="s">
        <v>106</v>
      </c>
      <c r="H45" s="81" t="s">
        <v>106</v>
      </c>
      <c r="I45" s="81" t="s">
        <v>106</v>
      </c>
    </row>
    <row r="46" spans="2:9" ht="16.899999999999999" customHeight="1" x14ac:dyDescent="0.3">
      <c r="B46" s="82">
        <v>36</v>
      </c>
      <c r="C46" s="68" t="s">
        <v>107</v>
      </c>
      <c r="D46" s="83" t="s">
        <v>78</v>
      </c>
      <c r="E46" s="83" t="s">
        <v>78</v>
      </c>
      <c r="F46" s="80" t="s">
        <v>78</v>
      </c>
      <c r="G46" s="81" t="s">
        <v>78</v>
      </c>
      <c r="H46" s="81" t="s">
        <v>78</v>
      </c>
      <c r="I46" s="81" t="s">
        <v>78</v>
      </c>
    </row>
    <row r="47" spans="2:9" ht="16.899999999999999" customHeight="1" x14ac:dyDescent="0.3">
      <c r="B47" s="82">
        <v>37</v>
      </c>
      <c r="C47" s="68" t="s">
        <v>108</v>
      </c>
      <c r="D47" s="83" t="s">
        <v>41</v>
      </c>
      <c r="E47" s="83" t="s">
        <v>41</v>
      </c>
      <c r="F47" s="80" t="s">
        <v>41</v>
      </c>
      <c r="G47" s="81" t="s">
        <v>41</v>
      </c>
      <c r="H47" s="81" t="s">
        <v>41</v>
      </c>
      <c r="I47" s="81" t="s">
        <v>41</v>
      </c>
    </row>
    <row r="48" spans="2:9" ht="16.899999999999999" customHeight="1" x14ac:dyDescent="0.3">
      <c r="B48" s="405" t="s">
        <v>556</v>
      </c>
      <c r="C48" s="405"/>
      <c r="D48" s="405"/>
      <c r="E48" s="405"/>
      <c r="F48" s="405"/>
      <c r="G48" s="405"/>
      <c r="H48" s="405"/>
      <c r="I48" s="405"/>
    </row>
  </sheetData>
  <mergeCells count="6">
    <mergeCell ref="B1:C1"/>
    <mergeCell ref="B48:I48"/>
    <mergeCell ref="B3:C3"/>
    <mergeCell ref="D3:E3"/>
    <mergeCell ref="F3:G3"/>
    <mergeCell ref="H3:I3"/>
  </mergeCells>
  <hyperlinks>
    <hyperlink ref="B1:C1" location="'Table of Contents'!A1" display="Go back to Table of Contents" xr:uid="{181A4F7F-3493-454B-851E-CA51B0A93EE5}"/>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69883-C472-49B7-9B9F-F2761E70336E}">
  <sheetPr codeName="Sheet6">
    <tabColor theme="3"/>
  </sheetPr>
  <dimension ref="B1:E111"/>
  <sheetViews>
    <sheetView showGridLines="0" topLeftCell="A76" workbookViewId="0">
      <selection activeCell="C106" sqref="C106"/>
    </sheetView>
  </sheetViews>
  <sheetFormatPr defaultRowHeight="16.5" x14ac:dyDescent="0.3"/>
  <cols>
    <col min="1" max="1" width="2.88671875" customWidth="1"/>
    <col min="2" max="2" width="5" style="16" customWidth="1"/>
    <col min="3" max="3" width="79.44140625" bestFit="1" customWidth="1"/>
    <col min="4" max="4" width="20.88671875" style="7" bestFit="1" customWidth="1"/>
    <col min="5" max="5" width="8.5546875" customWidth="1"/>
  </cols>
  <sheetData>
    <row r="1" spans="2:5" ht="16.899999999999999" customHeight="1" x14ac:dyDescent="0.3">
      <c r="B1" s="404" t="s">
        <v>302</v>
      </c>
      <c r="C1" s="404"/>
      <c r="D1" s="328"/>
    </row>
    <row r="2" spans="2:5" ht="16.899999999999999" customHeight="1" x14ac:dyDescent="0.3"/>
    <row r="3" spans="2:5" ht="30" customHeight="1" x14ac:dyDescent="0.3">
      <c r="B3" s="396" t="s">
        <v>610</v>
      </c>
      <c r="C3" s="396"/>
      <c r="D3" s="207"/>
    </row>
    <row r="4" spans="2:5" ht="16.899999999999999" customHeight="1" x14ac:dyDescent="0.3"/>
    <row r="5" spans="2:5" s="18" customFormat="1" ht="16.899999999999999" customHeight="1" x14ac:dyDescent="0.3">
      <c r="B5" s="408" t="s">
        <v>112</v>
      </c>
      <c r="C5" s="408"/>
      <c r="D5" s="140" t="s">
        <v>601</v>
      </c>
      <c r="E5" s="17"/>
    </row>
    <row r="6" spans="2:5" s="6" customFormat="1" x14ac:dyDescent="0.3">
      <c r="B6" s="82">
        <v>1</v>
      </c>
      <c r="C6" s="390" t="s">
        <v>113</v>
      </c>
      <c r="D6" s="90">
        <v>365080.20111999998</v>
      </c>
      <c r="E6" s="9"/>
    </row>
    <row r="7" spans="2:5" s="6" customFormat="1" ht="16.899999999999999" customHeight="1" x14ac:dyDescent="0.3">
      <c r="B7" s="82"/>
      <c r="C7" s="76" t="s">
        <v>114</v>
      </c>
      <c r="D7" s="90">
        <v>41361.667999999998</v>
      </c>
      <c r="E7" s="11"/>
    </row>
    <row r="8" spans="2:5" s="6" customFormat="1" ht="16.899999999999999" customHeight="1" x14ac:dyDescent="0.3">
      <c r="B8" s="82"/>
      <c r="C8" s="76" t="s">
        <v>115</v>
      </c>
      <c r="D8" s="90">
        <v>323718.53311999998</v>
      </c>
      <c r="E8" s="12"/>
    </row>
    <row r="9" spans="2:5" s="6" customFormat="1" ht="16.899999999999999" customHeight="1" x14ac:dyDescent="0.3">
      <c r="B9" s="82"/>
      <c r="C9" s="76" t="s">
        <v>116</v>
      </c>
      <c r="D9" s="90" t="s">
        <v>117</v>
      </c>
      <c r="E9" s="12"/>
    </row>
    <row r="10" spans="2:5" s="6" customFormat="1" ht="16.899999999999999" customHeight="1" x14ac:dyDescent="0.3">
      <c r="B10" s="82">
        <v>2</v>
      </c>
      <c r="C10" s="76" t="s">
        <v>118</v>
      </c>
      <c r="D10" s="90">
        <v>850320.348</v>
      </c>
      <c r="E10" s="12"/>
    </row>
    <row r="11" spans="2:5" s="6" customFormat="1" ht="20.45" customHeight="1" x14ac:dyDescent="0.3">
      <c r="B11" s="82">
        <v>3</v>
      </c>
      <c r="C11" s="76" t="s">
        <v>119</v>
      </c>
      <c r="D11" s="90">
        <v>-57005.794000000002</v>
      </c>
      <c r="E11" s="12"/>
    </row>
    <row r="12" spans="2:5" s="6" customFormat="1" ht="16.899999999999999" customHeight="1" x14ac:dyDescent="0.3">
      <c r="B12" s="82" t="s">
        <v>120</v>
      </c>
      <c r="C12" s="76" t="s">
        <v>121</v>
      </c>
      <c r="D12" s="90" t="s">
        <v>117</v>
      </c>
      <c r="E12" s="13"/>
    </row>
    <row r="13" spans="2:5" s="6" customFormat="1" x14ac:dyDescent="0.3">
      <c r="B13" s="82">
        <v>4</v>
      </c>
      <c r="C13" s="76" t="s">
        <v>122</v>
      </c>
      <c r="D13" s="90" t="s">
        <v>123</v>
      </c>
      <c r="E13" s="14"/>
    </row>
    <row r="14" spans="2:5" s="6" customFormat="1" x14ac:dyDescent="0.3">
      <c r="B14" s="82">
        <v>5</v>
      </c>
      <c r="C14" s="76" t="s">
        <v>124</v>
      </c>
      <c r="D14" s="90" t="s">
        <v>117</v>
      </c>
      <c r="E14" s="14"/>
    </row>
    <row r="15" spans="2:5" s="6" customFormat="1" ht="16.899999999999999" customHeight="1" x14ac:dyDescent="0.3">
      <c r="B15" s="82" t="s">
        <v>125</v>
      </c>
      <c r="C15" s="76" t="s">
        <v>126</v>
      </c>
      <c r="D15" s="90">
        <v>14258.281000000001</v>
      </c>
      <c r="E15" s="14"/>
    </row>
    <row r="16" spans="2:5" s="6" customFormat="1" ht="16.899999999999999" customHeight="1" x14ac:dyDescent="0.3">
      <c r="B16" s="82">
        <v>6</v>
      </c>
      <c r="C16" s="76" t="s">
        <v>127</v>
      </c>
      <c r="D16" s="90">
        <v>1172653.0361200001</v>
      </c>
      <c r="E16" s="14"/>
    </row>
    <row r="17" spans="2:5" s="6" customFormat="1" ht="16.899999999999999" customHeight="1" x14ac:dyDescent="0.3">
      <c r="B17" s="408" t="s">
        <v>128</v>
      </c>
      <c r="C17" s="408"/>
      <c r="D17" s="140" t="s">
        <v>601</v>
      </c>
    </row>
    <row r="18" spans="2:5" s="6" customFormat="1" x14ac:dyDescent="0.3">
      <c r="B18" s="82">
        <v>7</v>
      </c>
      <c r="C18" s="390" t="s">
        <v>129</v>
      </c>
      <c r="D18" s="90">
        <v>-3236.4993100000002</v>
      </c>
      <c r="E18" s="14"/>
    </row>
    <row r="19" spans="2:5" s="6" customFormat="1" ht="16.899999999999999" customHeight="1" x14ac:dyDescent="0.3">
      <c r="B19" s="82">
        <v>8</v>
      </c>
      <c r="C19" s="76" t="s">
        <v>130</v>
      </c>
      <c r="D19" s="90">
        <v>-149117.288</v>
      </c>
      <c r="E19" s="14"/>
    </row>
    <row r="20" spans="2:5" s="6" customFormat="1" ht="16.899999999999999" customHeight="1" x14ac:dyDescent="0.3">
      <c r="B20" s="82">
        <v>9</v>
      </c>
      <c r="C20" s="76" t="s">
        <v>131</v>
      </c>
      <c r="D20" s="90" t="s">
        <v>117</v>
      </c>
      <c r="E20" s="14"/>
    </row>
    <row r="21" spans="2:5" s="6" customFormat="1" ht="25.5" x14ac:dyDescent="0.3">
      <c r="B21" s="82">
        <v>10</v>
      </c>
      <c r="C21" s="76" t="s">
        <v>132</v>
      </c>
      <c r="D21" s="90">
        <v>-3369.7682799999998</v>
      </c>
      <c r="E21" s="14"/>
    </row>
    <row r="22" spans="2:5" s="6" customFormat="1" x14ac:dyDescent="0.3">
      <c r="B22" s="82">
        <v>11</v>
      </c>
      <c r="C22" s="76" t="s">
        <v>133</v>
      </c>
      <c r="D22" s="90">
        <v>14567.679</v>
      </c>
      <c r="E22" s="14"/>
    </row>
    <row r="23" spans="2:5" s="6" customFormat="1" x14ac:dyDescent="0.3">
      <c r="B23" s="82">
        <v>12</v>
      </c>
      <c r="C23" s="77" t="s">
        <v>134</v>
      </c>
      <c r="D23" s="90">
        <v>-5073.1986299999999</v>
      </c>
      <c r="E23" s="14"/>
    </row>
    <row r="24" spans="2:5" ht="16.899999999999999" customHeight="1" x14ac:dyDescent="0.3">
      <c r="B24" s="82">
        <v>13</v>
      </c>
      <c r="C24" s="68" t="s">
        <v>135</v>
      </c>
      <c r="D24" s="90" t="s">
        <v>123</v>
      </c>
    </row>
    <row r="25" spans="2:5" x14ac:dyDescent="0.3">
      <c r="B25" s="82">
        <v>14</v>
      </c>
      <c r="C25" s="68" t="s">
        <v>136</v>
      </c>
      <c r="D25" s="90">
        <v>831.42399999999998</v>
      </c>
    </row>
    <row r="26" spans="2:5" ht="16.899999999999999" customHeight="1" x14ac:dyDescent="0.3">
      <c r="B26" s="82">
        <v>15</v>
      </c>
      <c r="C26" s="68" t="s">
        <v>137</v>
      </c>
      <c r="D26" s="90" t="s">
        <v>123</v>
      </c>
    </row>
    <row r="27" spans="2:5" ht="16.899999999999999" customHeight="1" x14ac:dyDescent="0.3">
      <c r="B27" s="82">
        <v>16</v>
      </c>
      <c r="C27" s="68" t="s">
        <v>138</v>
      </c>
      <c r="D27" s="90">
        <v>-6259.1951799999997</v>
      </c>
    </row>
    <row r="28" spans="2:5" ht="25.5" x14ac:dyDescent="0.3">
      <c r="B28" s="82">
        <v>17</v>
      </c>
      <c r="C28" s="68" t="s">
        <v>139</v>
      </c>
      <c r="D28" s="90" t="s">
        <v>123</v>
      </c>
    </row>
    <row r="29" spans="2:5" ht="25.5" x14ac:dyDescent="0.3">
      <c r="B29" s="82">
        <v>18</v>
      </c>
      <c r="C29" s="68" t="s">
        <v>140</v>
      </c>
      <c r="D29" s="90" t="s">
        <v>123</v>
      </c>
    </row>
    <row r="30" spans="2:5" ht="25.5" x14ac:dyDescent="0.3">
      <c r="B30" s="82">
        <v>19</v>
      </c>
      <c r="C30" s="68" t="s">
        <v>141</v>
      </c>
      <c r="D30" s="90" t="s">
        <v>123</v>
      </c>
    </row>
    <row r="31" spans="2:5" x14ac:dyDescent="0.3">
      <c r="B31" s="82">
        <v>20</v>
      </c>
      <c r="C31" s="68" t="s">
        <v>131</v>
      </c>
      <c r="D31" s="90" t="s">
        <v>123</v>
      </c>
    </row>
    <row r="32" spans="2:5" x14ac:dyDescent="0.3">
      <c r="B32" s="82" t="s">
        <v>79</v>
      </c>
      <c r="C32" s="68" t="s">
        <v>142</v>
      </c>
      <c r="D32" s="90" t="s">
        <v>123</v>
      </c>
    </row>
    <row r="33" spans="2:4" ht="16.899999999999999" customHeight="1" x14ac:dyDescent="0.3">
      <c r="B33" s="82" t="s">
        <v>15</v>
      </c>
      <c r="C33" s="68" t="s">
        <v>144</v>
      </c>
      <c r="D33" s="90" t="s">
        <v>123</v>
      </c>
    </row>
    <row r="34" spans="2:4" x14ac:dyDescent="0.3">
      <c r="B34" s="82" t="s">
        <v>145</v>
      </c>
      <c r="C34" s="68" t="s">
        <v>146</v>
      </c>
      <c r="D34" s="90" t="s">
        <v>123</v>
      </c>
    </row>
    <row r="35" spans="2:4" x14ac:dyDescent="0.3">
      <c r="B35" s="82" t="s">
        <v>147</v>
      </c>
      <c r="C35" s="68" t="s">
        <v>148</v>
      </c>
      <c r="D35" s="90" t="s">
        <v>123</v>
      </c>
    </row>
    <row r="36" spans="2:4" ht="25.5" x14ac:dyDescent="0.3">
      <c r="B36" s="82">
        <v>21</v>
      </c>
      <c r="C36" s="68" t="s">
        <v>149</v>
      </c>
      <c r="D36" s="90" t="s">
        <v>123</v>
      </c>
    </row>
    <row r="37" spans="2:4" x14ac:dyDescent="0.3">
      <c r="B37" s="82">
        <v>22</v>
      </c>
      <c r="C37" s="68" t="s">
        <v>150</v>
      </c>
      <c r="D37" s="90" t="s">
        <v>123</v>
      </c>
    </row>
    <row r="38" spans="2:4" ht="25.5" x14ac:dyDescent="0.3">
      <c r="B38" s="82">
        <v>23</v>
      </c>
      <c r="C38" s="68" t="s">
        <v>151</v>
      </c>
      <c r="D38" s="90" t="s">
        <v>123</v>
      </c>
    </row>
    <row r="39" spans="2:4" x14ac:dyDescent="0.3">
      <c r="B39" s="82">
        <v>24</v>
      </c>
      <c r="C39" s="68" t="s">
        <v>131</v>
      </c>
      <c r="D39" s="90" t="s">
        <v>123</v>
      </c>
    </row>
    <row r="40" spans="2:4" x14ac:dyDescent="0.3">
      <c r="B40" s="82">
        <v>25</v>
      </c>
      <c r="C40" s="68" t="s">
        <v>152</v>
      </c>
      <c r="D40" s="90" t="s">
        <v>123</v>
      </c>
    </row>
    <row r="41" spans="2:4" x14ac:dyDescent="0.3">
      <c r="B41" s="82" t="s">
        <v>153</v>
      </c>
      <c r="C41" s="68" t="s">
        <v>154</v>
      </c>
      <c r="D41" s="90" t="s">
        <v>123</v>
      </c>
    </row>
    <row r="42" spans="2:4" x14ac:dyDescent="0.3">
      <c r="B42" s="82" t="s">
        <v>155</v>
      </c>
      <c r="C42" s="68" t="s">
        <v>156</v>
      </c>
      <c r="D42" s="90" t="s">
        <v>123</v>
      </c>
    </row>
    <row r="43" spans="2:4" x14ac:dyDescent="0.3">
      <c r="B43" s="82">
        <v>26</v>
      </c>
      <c r="C43" s="68" t="s">
        <v>131</v>
      </c>
      <c r="D43" s="90" t="s">
        <v>123</v>
      </c>
    </row>
    <row r="44" spans="2:4" x14ac:dyDescent="0.3">
      <c r="B44" s="82">
        <v>27</v>
      </c>
      <c r="C44" s="68" t="s">
        <v>157</v>
      </c>
      <c r="D44" s="90" t="s">
        <v>123</v>
      </c>
    </row>
    <row r="45" spans="2:4" x14ac:dyDescent="0.3">
      <c r="B45" s="82">
        <v>28</v>
      </c>
      <c r="C45" s="68" t="s">
        <v>158</v>
      </c>
      <c r="D45" s="90">
        <v>-151656.84640000001</v>
      </c>
    </row>
    <row r="46" spans="2:4" x14ac:dyDescent="0.3">
      <c r="B46" s="82">
        <v>29</v>
      </c>
      <c r="C46" s="68" t="s">
        <v>159</v>
      </c>
      <c r="D46" s="90">
        <v>1020996.18972</v>
      </c>
    </row>
    <row r="47" spans="2:4" s="6" customFormat="1" ht="16.899999999999999" customHeight="1" x14ac:dyDescent="0.3">
      <c r="B47" s="408" t="s">
        <v>160</v>
      </c>
      <c r="C47" s="408"/>
      <c r="D47" s="140" t="s">
        <v>601</v>
      </c>
    </row>
    <row r="48" spans="2:4" x14ac:dyDescent="0.3">
      <c r="B48" s="82">
        <v>30</v>
      </c>
      <c r="C48" s="389" t="s">
        <v>113</v>
      </c>
      <c r="D48" s="90" t="s">
        <v>123</v>
      </c>
    </row>
    <row r="49" spans="2:4" x14ac:dyDescent="0.3">
      <c r="B49" s="82">
        <v>31</v>
      </c>
      <c r="C49" s="68" t="s">
        <v>161</v>
      </c>
      <c r="D49" s="90" t="s">
        <v>123</v>
      </c>
    </row>
    <row r="50" spans="2:4" x14ac:dyDescent="0.3">
      <c r="B50" s="82">
        <v>32</v>
      </c>
      <c r="C50" s="68" t="s">
        <v>162</v>
      </c>
      <c r="D50" s="90" t="s">
        <v>123</v>
      </c>
    </row>
    <row r="51" spans="2:4" x14ac:dyDescent="0.3">
      <c r="B51" s="82">
        <v>33</v>
      </c>
      <c r="C51" s="68" t="s">
        <v>163</v>
      </c>
      <c r="D51" s="90" t="s">
        <v>123</v>
      </c>
    </row>
    <row r="52" spans="2:4" ht="25.5" x14ac:dyDescent="0.3">
      <c r="B52" s="82">
        <v>34</v>
      </c>
      <c r="C52" s="68" t="s">
        <v>164</v>
      </c>
      <c r="D52" s="210">
        <f>45588070.1288791/1000</f>
        <v>45588.070128879102</v>
      </c>
    </row>
    <row r="53" spans="2:4" x14ac:dyDescent="0.3">
      <c r="B53" s="82">
        <v>35</v>
      </c>
      <c r="C53" s="68" t="s">
        <v>165</v>
      </c>
      <c r="D53" s="210" t="s">
        <v>123</v>
      </c>
    </row>
    <row r="54" spans="2:4" x14ac:dyDescent="0.3">
      <c r="B54" s="82">
        <v>36</v>
      </c>
      <c r="C54" s="68" t="s">
        <v>166</v>
      </c>
      <c r="D54" s="210">
        <f>45588070.1288791/1000</f>
        <v>45588.070128879102</v>
      </c>
    </row>
    <row r="55" spans="2:4" s="6" customFormat="1" ht="16.899999999999999" customHeight="1" x14ac:dyDescent="0.3">
      <c r="B55" s="408" t="s">
        <v>167</v>
      </c>
      <c r="C55" s="408"/>
      <c r="D55" s="140" t="s">
        <v>601</v>
      </c>
    </row>
    <row r="56" spans="2:4" x14ac:dyDescent="0.3">
      <c r="B56" s="82">
        <v>37</v>
      </c>
      <c r="C56" s="389" t="s">
        <v>168</v>
      </c>
      <c r="D56" s="90" t="s">
        <v>557</v>
      </c>
    </row>
    <row r="57" spans="2:4" ht="25.5" x14ac:dyDescent="0.3">
      <c r="B57" s="82">
        <v>38</v>
      </c>
      <c r="C57" s="68" t="s">
        <v>169</v>
      </c>
      <c r="D57" s="90" t="s">
        <v>557</v>
      </c>
    </row>
    <row r="58" spans="2:4" ht="25.5" x14ac:dyDescent="0.3">
      <c r="B58" s="82">
        <v>39</v>
      </c>
      <c r="C58" s="68" t="s">
        <v>170</v>
      </c>
      <c r="D58" s="90" t="s">
        <v>123</v>
      </c>
    </row>
    <row r="59" spans="2:4" ht="25.5" x14ac:dyDescent="0.3">
      <c r="B59" s="82">
        <v>40</v>
      </c>
      <c r="C59" s="68" t="s">
        <v>171</v>
      </c>
      <c r="D59" s="90" t="s">
        <v>123</v>
      </c>
    </row>
    <row r="60" spans="2:4" x14ac:dyDescent="0.3">
      <c r="B60" s="82">
        <v>41</v>
      </c>
      <c r="C60" s="68" t="s">
        <v>131</v>
      </c>
      <c r="D60" s="90" t="s">
        <v>123</v>
      </c>
    </row>
    <row r="61" spans="2:4" x14ac:dyDescent="0.3">
      <c r="B61" s="82">
        <v>42</v>
      </c>
      <c r="C61" s="68" t="s">
        <v>172</v>
      </c>
      <c r="D61" s="90" t="s">
        <v>123</v>
      </c>
    </row>
    <row r="62" spans="2:4" x14ac:dyDescent="0.3">
      <c r="B62" s="82">
        <v>43</v>
      </c>
      <c r="C62" s="68" t="s">
        <v>173</v>
      </c>
      <c r="D62" s="90" t="s">
        <v>123</v>
      </c>
    </row>
    <row r="63" spans="2:4" x14ac:dyDescent="0.3">
      <c r="B63" s="82">
        <v>44</v>
      </c>
      <c r="C63" s="68" t="s">
        <v>174</v>
      </c>
      <c r="D63" s="90" t="s">
        <v>123</v>
      </c>
    </row>
    <row r="64" spans="2:4" x14ac:dyDescent="0.3">
      <c r="B64" s="82">
        <v>45</v>
      </c>
      <c r="C64" s="68" t="s">
        <v>175</v>
      </c>
      <c r="D64" s="210">
        <f>1066584259.61948/1000</f>
        <v>1066584.25961948</v>
      </c>
    </row>
    <row r="65" spans="2:4" s="6" customFormat="1" x14ac:dyDescent="0.3">
      <c r="B65" s="408" t="s">
        <v>176</v>
      </c>
      <c r="C65" s="408"/>
      <c r="D65" s="140" t="s">
        <v>601</v>
      </c>
    </row>
    <row r="66" spans="2:4" x14ac:dyDescent="0.3">
      <c r="B66" s="82">
        <v>46</v>
      </c>
      <c r="C66" s="389" t="s">
        <v>113</v>
      </c>
      <c r="D66" s="90" t="s">
        <v>117</v>
      </c>
    </row>
    <row r="67" spans="2:4" x14ac:dyDescent="0.3">
      <c r="B67" s="82">
        <v>47</v>
      </c>
      <c r="C67" s="68" t="s">
        <v>177</v>
      </c>
      <c r="D67" s="90" t="s">
        <v>117</v>
      </c>
    </row>
    <row r="68" spans="2:4" ht="25.5" x14ac:dyDescent="0.3">
      <c r="B68" s="82">
        <v>48</v>
      </c>
      <c r="C68" s="68" t="s">
        <v>178</v>
      </c>
      <c r="D68" s="210">
        <v>82328.727892864146</v>
      </c>
    </row>
    <row r="69" spans="2:4" x14ac:dyDescent="0.3">
      <c r="B69" s="82">
        <v>49</v>
      </c>
      <c r="C69" s="68" t="s">
        <v>165</v>
      </c>
      <c r="D69" s="210">
        <v>1047.5002892117477</v>
      </c>
    </row>
    <row r="70" spans="2:4" x14ac:dyDescent="0.3">
      <c r="B70" s="82">
        <v>50</v>
      </c>
      <c r="C70" s="68" t="s">
        <v>179</v>
      </c>
      <c r="D70" s="210" t="s">
        <v>123</v>
      </c>
    </row>
    <row r="71" spans="2:4" x14ac:dyDescent="0.3">
      <c r="B71" s="82">
        <v>51</v>
      </c>
      <c r="C71" s="68" t="s">
        <v>180</v>
      </c>
      <c r="D71" s="210">
        <v>82328.727892864146</v>
      </c>
    </row>
    <row r="72" spans="2:4" s="6" customFormat="1" x14ac:dyDescent="0.3">
      <c r="B72" s="408" t="s">
        <v>181</v>
      </c>
      <c r="C72" s="408"/>
      <c r="D72" s="140" t="s">
        <v>601</v>
      </c>
    </row>
    <row r="73" spans="2:4" x14ac:dyDescent="0.3">
      <c r="B73" s="82">
        <v>52</v>
      </c>
      <c r="C73" s="389" t="s">
        <v>182</v>
      </c>
      <c r="D73" s="90" t="s">
        <v>117</v>
      </c>
    </row>
    <row r="74" spans="2:4" ht="25.5" x14ac:dyDescent="0.3">
      <c r="B74" s="82">
        <v>53</v>
      </c>
      <c r="C74" s="68" t="s">
        <v>183</v>
      </c>
      <c r="D74" s="90" t="s">
        <v>557</v>
      </c>
    </row>
    <row r="75" spans="2:4" ht="25.5" x14ac:dyDescent="0.3">
      <c r="B75" s="82">
        <v>54</v>
      </c>
      <c r="C75" s="68" t="s">
        <v>184</v>
      </c>
      <c r="D75" s="90" t="s">
        <v>557</v>
      </c>
    </row>
    <row r="76" spans="2:4" ht="25.5" x14ac:dyDescent="0.3">
      <c r="B76" s="82">
        <v>55</v>
      </c>
      <c r="C76" s="68" t="s">
        <v>185</v>
      </c>
      <c r="D76" s="90" t="s">
        <v>123</v>
      </c>
    </row>
    <row r="77" spans="2:4" x14ac:dyDescent="0.3">
      <c r="B77" s="82">
        <v>56</v>
      </c>
      <c r="C77" s="68" t="s">
        <v>131</v>
      </c>
      <c r="D77" s="90" t="s">
        <v>557</v>
      </c>
    </row>
    <row r="78" spans="2:4" x14ac:dyDescent="0.3">
      <c r="B78" s="82">
        <v>57</v>
      </c>
      <c r="C78" s="68" t="s">
        <v>186</v>
      </c>
      <c r="D78" s="90" t="s">
        <v>557</v>
      </c>
    </row>
    <row r="79" spans="2:4" x14ac:dyDescent="0.3">
      <c r="B79" s="82">
        <v>58</v>
      </c>
      <c r="C79" s="68" t="s">
        <v>187</v>
      </c>
      <c r="D79" s="210">
        <v>82328.727892864146</v>
      </c>
    </row>
    <row r="80" spans="2:4" x14ac:dyDescent="0.3">
      <c r="B80" s="82">
        <v>59</v>
      </c>
      <c r="C80" s="68" t="s">
        <v>188</v>
      </c>
      <c r="D80" s="210">
        <f>D79+D64</f>
        <v>1148912.987512344</v>
      </c>
    </row>
    <row r="81" spans="2:4" x14ac:dyDescent="0.3">
      <c r="B81" s="82">
        <v>60</v>
      </c>
      <c r="C81" s="68" t="s">
        <v>189</v>
      </c>
      <c r="D81" s="210">
        <v>4194667.4410210801</v>
      </c>
    </row>
    <row r="82" spans="2:4" s="6" customFormat="1" x14ac:dyDescent="0.3">
      <c r="B82" s="408" t="s">
        <v>190</v>
      </c>
      <c r="C82" s="408"/>
      <c r="D82" s="140" t="s">
        <v>601</v>
      </c>
    </row>
    <row r="83" spans="2:4" x14ac:dyDescent="0.3">
      <c r="B83" s="82">
        <v>61</v>
      </c>
      <c r="C83" s="389" t="s">
        <v>191</v>
      </c>
      <c r="D83" s="211">
        <v>0.2434033695987278</v>
      </c>
    </row>
    <row r="84" spans="2:4" x14ac:dyDescent="0.3">
      <c r="B84" s="82">
        <v>62</v>
      </c>
      <c r="C84" s="68" t="s">
        <v>192</v>
      </c>
      <c r="D84" s="211">
        <v>0.25427147077000489</v>
      </c>
    </row>
    <row r="85" spans="2:4" x14ac:dyDescent="0.3">
      <c r="B85" s="82">
        <v>63</v>
      </c>
      <c r="C85" s="68" t="s">
        <v>193</v>
      </c>
      <c r="D85" s="211">
        <v>0.27389846844737498</v>
      </c>
    </row>
    <row r="86" spans="2:4" ht="38.25" x14ac:dyDescent="0.3">
      <c r="B86" s="82">
        <v>64</v>
      </c>
      <c r="C86" s="68" t="s">
        <v>194</v>
      </c>
      <c r="D86" s="211">
        <v>7.0081000000000004E-2</v>
      </c>
    </row>
    <row r="87" spans="2:4" x14ac:dyDescent="0.3">
      <c r="B87" s="82">
        <v>65</v>
      </c>
      <c r="C87" s="68" t="s">
        <v>195</v>
      </c>
      <c r="D87" s="91">
        <v>2.5000000000000001E-2</v>
      </c>
    </row>
    <row r="88" spans="2:4" x14ac:dyDescent="0.3">
      <c r="B88" s="82">
        <v>66</v>
      </c>
      <c r="C88" s="68" t="s">
        <v>196</v>
      </c>
      <c r="D88" s="91">
        <v>1E-4</v>
      </c>
    </row>
    <row r="89" spans="2:4" x14ac:dyDescent="0.3">
      <c r="B89" s="82">
        <v>67</v>
      </c>
      <c r="C89" s="68" t="s">
        <v>197</v>
      </c>
      <c r="D89" s="91">
        <v>0</v>
      </c>
    </row>
    <row r="90" spans="2:4" x14ac:dyDescent="0.3">
      <c r="B90" s="82" t="s">
        <v>198</v>
      </c>
      <c r="C90" s="68" t="s">
        <v>199</v>
      </c>
      <c r="D90" s="91">
        <v>0</v>
      </c>
    </row>
    <row r="91" spans="2:4" x14ac:dyDescent="0.3">
      <c r="B91" s="82">
        <v>68</v>
      </c>
      <c r="C91" s="68" t="s">
        <v>200</v>
      </c>
      <c r="D91" s="211">
        <v>0.1494033696534155</v>
      </c>
    </row>
    <row r="92" spans="2:4" x14ac:dyDescent="0.3">
      <c r="B92" s="82">
        <v>69</v>
      </c>
      <c r="C92" s="68" t="s">
        <v>201</v>
      </c>
      <c r="D92" s="90" t="s">
        <v>117</v>
      </c>
    </row>
    <row r="93" spans="2:4" x14ac:dyDescent="0.3">
      <c r="B93" s="82">
        <v>70</v>
      </c>
      <c r="C93" s="68" t="s">
        <v>201</v>
      </c>
      <c r="D93" s="90" t="s">
        <v>557</v>
      </c>
    </row>
    <row r="94" spans="2:4" x14ac:dyDescent="0.3">
      <c r="B94" s="82">
        <v>71</v>
      </c>
      <c r="C94" s="68" t="s">
        <v>201</v>
      </c>
      <c r="D94" s="90" t="s">
        <v>557</v>
      </c>
    </row>
    <row r="95" spans="2:4" s="6" customFormat="1" x14ac:dyDescent="0.3">
      <c r="B95" s="408" t="s">
        <v>202</v>
      </c>
      <c r="C95" s="408"/>
      <c r="D95" s="140" t="s">
        <v>601</v>
      </c>
    </row>
    <row r="96" spans="2:4" ht="25.5" x14ac:dyDescent="0.3">
      <c r="B96" s="82">
        <v>72</v>
      </c>
      <c r="C96" s="389" t="s">
        <v>203</v>
      </c>
      <c r="D96" s="90">
        <v>148</v>
      </c>
    </row>
    <row r="97" spans="2:4" ht="25.5" x14ac:dyDescent="0.3">
      <c r="B97" s="82">
        <v>73</v>
      </c>
      <c r="C97" s="68" t="s">
        <v>204</v>
      </c>
      <c r="D97" s="90" t="s">
        <v>117</v>
      </c>
    </row>
    <row r="98" spans="2:4" x14ac:dyDescent="0.3">
      <c r="B98" s="82">
        <v>74</v>
      </c>
      <c r="C98" s="68" t="s">
        <v>131</v>
      </c>
      <c r="D98" s="90" t="s">
        <v>117</v>
      </c>
    </row>
    <row r="99" spans="2:4" ht="25.5" x14ac:dyDescent="0.3">
      <c r="B99" s="82">
        <v>75</v>
      </c>
      <c r="C99" s="68" t="s">
        <v>205</v>
      </c>
      <c r="D99" s="90">
        <v>18419.330999999998</v>
      </c>
    </row>
    <row r="100" spans="2:4" s="7" customFormat="1" x14ac:dyDescent="0.3">
      <c r="B100" s="409" t="s">
        <v>206</v>
      </c>
      <c r="C100" s="409"/>
      <c r="D100" s="140" t="s">
        <v>601</v>
      </c>
    </row>
    <row r="101" spans="2:4" x14ac:dyDescent="0.3">
      <c r="B101" s="82">
        <v>76</v>
      </c>
      <c r="C101" s="389" t="s">
        <v>207</v>
      </c>
      <c r="D101" s="90" t="s">
        <v>117</v>
      </c>
    </row>
    <row r="102" spans="2:4" x14ac:dyDescent="0.3">
      <c r="B102" s="82">
        <v>77</v>
      </c>
      <c r="C102" s="68" t="s">
        <v>208</v>
      </c>
      <c r="D102" s="90" t="s">
        <v>117</v>
      </c>
    </row>
    <row r="103" spans="2:4" x14ac:dyDescent="0.3">
      <c r="B103" s="82">
        <v>78</v>
      </c>
      <c r="C103" s="68" t="s">
        <v>209</v>
      </c>
      <c r="D103" s="90" t="s">
        <v>117</v>
      </c>
    </row>
    <row r="104" spans="2:4" x14ac:dyDescent="0.3">
      <c r="B104" s="82">
        <v>79</v>
      </c>
      <c r="C104" s="68" t="s">
        <v>210</v>
      </c>
      <c r="D104" s="90" t="s">
        <v>117</v>
      </c>
    </row>
    <row r="105" spans="2:4" s="7" customFormat="1" ht="17.45" customHeight="1" x14ac:dyDescent="0.3">
      <c r="B105" s="409" t="s">
        <v>211</v>
      </c>
      <c r="C105" s="409"/>
      <c r="D105" s="140" t="s">
        <v>601</v>
      </c>
    </row>
    <row r="106" spans="2:4" x14ac:dyDescent="0.3">
      <c r="B106" s="82">
        <v>80</v>
      </c>
      <c r="C106" s="389" t="s">
        <v>212</v>
      </c>
      <c r="D106" s="90" t="s">
        <v>117</v>
      </c>
    </row>
    <row r="107" spans="2:4" x14ac:dyDescent="0.3">
      <c r="B107" s="82">
        <v>81</v>
      </c>
      <c r="C107" s="68" t="s">
        <v>213</v>
      </c>
      <c r="D107" s="90" t="s">
        <v>117</v>
      </c>
    </row>
    <row r="108" spans="2:4" x14ac:dyDescent="0.3">
      <c r="B108" s="82">
        <v>82</v>
      </c>
      <c r="C108" s="68" t="s">
        <v>214</v>
      </c>
      <c r="D108" s="90" t="s">
        <v>117</v>
      </c>
    </row>
    <row r="109" spans="2:4" x14ac:dyDescent="0.3">
      <c r="B109" s="82">
        <v>83</v>
      </c>
      <c r="C109" s="68" t="s">
        <v>215</v>
      </c>
      <c r="D109" s="90" t="s">
        <v>117</v>
      </c>
    </row>
    <row r="110" spans="2:4" x14ac:dyDescent="0.3">
      <c r="B110" s="82">
        <v>84</v>
      </c>
      <c r="C110" s="68" t="s">
        <v>216</v>
      </c>
      <c r="D110" s="210">
        <f>1047500.28921175/1000</f>
        <v>1047.50028921175</v>
      </c>
    </row>
    <row r="111" spans="2:4" x14ac:dyDescent="0.3">
      <c r="B111" s="82">
        <v>85</v>
      </c>
      <c r="C111" s="68" t="s">
        <v>217</v>
      </c>
      <c r="D111" s="210">
        <v>8618</v>
      </c>
    </row>
  </sheetData>
  <mergeCells count="12">
    <mergeCell ref="B5:C5"/>
    <mergeCell ref="B100:C100"/>
    <mergeCell ref="B105:C105"/>
    <mergeCell ref="B1:C1"/>
    <mergeCell ref="B72:C72"/>
    <mergeCell ref="B82:C82"/>
    <mergeCell ref="B95:C95"/>
    <mergeCell ref="B17:C17"/>
    <mergeCell ref="B47:C47"/>
    <mergeCell ref="B55:C55"/>
    <mergeCell ref="B65:C65"/>
    <mergeCell ref="B3:C3"/>
  </mergeCells>
  <hyperlinks>
    <hyperlink ref="B1:C1" location="'Table of Contents'!A1" display="Go back to Table of Contents" xr:uid="{5E2F38D8-B118-4A77-8C61-037FA7DBD94F}"/>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37AF0-D723-4472-A279-0310FFB23339}">
  <sheetPr codeName="Sheet7">
    <tabColor theme="3"/>
  </sheetPr>
  <dimension ref="B1:H28"/>
  <sheetViews>
    <sheetView showGridLines="0" workbookViewId="0">
      <selection activeCell="B6" sqref="B6"/>
    </sheetView>
  </sheetViews>
  <sheetFormatPr defaultRowHeight="16.5" x14ac:dyDescent="0.3"/>
  <cols>
    <col min="1" max="1" width="2.88671875" customWidth="1"/>
    <col min="2" max="2" width="29.44140625" bestFit="1" customWidth="1"/>
    <col min="3" max="8" width="12.6640625" customWidth="1"/>
  </cols>
  <sheetData>
    <row r="1" spans="2:8" x14ac:dyDescent="0.3">
      <c r="B1" s="404" t="s">
        <v>302</v>
      </c>
      <c r="C1" s="404"/>
      <c r="D1" s="315"/>
      <c r="E1" s="315"/>
      <c r="F1" s="315"/>
      <c r="G1" s="315"/>
      <c r="H1" s="315"/>
    </row>
    <row r="3" spans="2:8" ht="30" customHeight="1" x14ac:dyDescent="0.3">
      <c r="B3" s="396" t="s">
        <v>567</v>
      </c>
      <c r="C3" s="396"/>
      <c r="D3" s="396"/>
      <c r="E3" s="396"/>
      <c r="F3" s="396"/>
      <c r="G3" s="396"/>
      <c r="H3" s="396"/>
    </row>
    <row r="4" spans="2:8" s="20" customFormat="1" x14ac:dyDescent="0.3">
      <c r="B4" s="27"/>
      <c r="C4" s="27"/>
      <c r="D4" s="27"/>
      <c r="E4" s="27"/>
      <c r="F4" s="27"/>
      <c r="G4" s="27"/>
      <c r="H4" s="27"/>
    </row>
    <row r="5" spans="2:8" ht="25.5" x14ac:dyDescent="0.3">
      <c r="B5" s="29"/>
      <c r="C5" s="101" t="s">
        <v>303</v>
      </c>
      <c r="D5" s="102" t="s">
        <v>304</v>
      </c>
      <c r="E5" s="102" t="s">
        <v>305</v>
      </c>
      <c r="F5" s="102" t="s">
        <v>306</v>
      </c>
      <c r="G5" s="102" t="s">
        <v>307</v>
      </c>
      <c r="H5" s="102" t="s">
        <v>308</v>
      </c>
    </row>
    <row r="6" spans="2:8" x14ac:dyDescent="0.3">
      <c r="B6" s="98" t="s">
        <v>1</v>
      </c>
      <c r="C6" s="244">
        <v>16198229.894059999</v>
      </c>
      <c r="D6" s="245">
        <v>14681534.082669999</v>
      </c>
      <c r="E6" s="245">
        <v>62781.210579999999</v>
      </c>
      <c r="F6" s="246">
        <v>0.21024114992815907</v>
      </c>
      <c r="G6" s="245">
        <v>3086662.6082500005</v>
      </c>
      <c r="H6" s="247">
        <v>246933.00865999999</v>
      </c>
    </row>
    <row r="7" spans="2:8" x14ac:dyDescent="0.3">
      <c r="B7" s="92" t="s">
        <v>309</v>
      </c>
      <c r="C7" s="248"/>
      <c r="D7" s="249"/>
      <c r="E7" s="249"/>
      <c r="F7" s="249"/>
      <c r="G7" s="249"/>
      <c r="H7" s="250"/>
    </row>
    <row r="8" spans="2:8" x14ac:dyDescent="0.3">
      <c r="B8" s="76" t="s">
        <v>310</v>
      </c>
      <c r="C8" s="251">
        <v>2655024.7688099998</v>
      </c>
      <c r="D8" s="127">
        <v>2722318.2255000002</v>
      </c>
      <c r="E8" s="252">
        <v>0</v>
      </c>
      <c r="F8" s="253">
        <v>1.691511571228688E-2</v>
      </c>
      <c r="G8" s="127">
        <v>46048.327789999996</v>
      </c>
      <c r="H8" s="254">
        <v>3683.8662231999997</v>
      </c>
    </row>
    <row r="9" spans="2:8" x14ac:dyDescent="0.3">
      <c r="B9" s="76" t="s">
        <v>311</v>
      </c>
      <c r="C9" s="251">
        <v>303344.22111000004</v>
      </c>
      <c r="D9" s="127">
        <v>303314.61563000001</v>
      </c>
      <c r="E9" s="127">
        <v>29.60548</v>
      </c>
      <c r="F9" s="253">
        <v>0</v>
      </c>
      <c r="G9" s="252">
        <v>0</v>
      </c>
      <c r="H9" s="255">
        <v>0</v>
      </c>
    </row>
    <row r="10" spans="2:8" x14ac:dyDescent="0.3">
      <c r="B10" s="76" t="s">
        <v>575</v>
      </c>
      <c r="C10" s="251">
        <v>396204.44205000001</v>
      </c>
      <c r="D10" s="127">
        <v>396151.66224999999</v>
      </c>
      <c r="E10" s="127">
        <v>52.779800000000002</v>
      </c>
      <c r="F10" s="253">
        <v>0</v>
      </c>
      <c r="G10" s="252">
        <v>0</v>
      </c>
      <c r="H10" s="255">
        <v>0</v>
      </c>
    </row>
    <row r="11" spans="2:8" x14ac:dyDescent="0.3">
      <c r="B11" s="76" t="s">
        <v>572</v>
      </c>
      <c r="C11" s="251">
        <v>158640.0845</v>
      </c>
      <c r="D11" s="127">
        <v>158640.0845</v>
      </c>
      <c r="E11" s="252">
        <v>0</v>
      </c>
      <c r="F11" s="253">
        <v>0</v>
      </c>
      <c r="G11" s="252">
        <v>0</v>
      </c>
      <c r="H11" s="255">
        <v>0</v>
      </c>
    </row>
    <row r="12" spans="2:8" x14ac:dyDescent="0.3">
      <c r="B12" s="76" t="s">
        <v>313</v>
      </c>
      <c r="C12" s="251">
        <v>68501.856290000011</v>
      </c>
      <c r="D12" s="127">
        <v>68501.856290000011</v>
      </c>
      <c r="E12" s="252">
        <v>0</v>
      </c>
      <c r="F12" s="253">
        <v>0</v>
      </c>
      <c r="G12" s="252">
        <v>0</v>
      </c>
      <c r="H12" s="255">
        <v>0</v>
      </c>
    </row>
    <row r="13" spans="2:8" x14ac:dyDescent="0.3">
      <c r="B13" s="76" t="s">
        <v>314</v>
      </c>
      <c r="C13" s="251">
        <v>1114436.1089600001</v>
      </c>
      <c r="D13" s="127">
        <v>1053553.8036700001</v>
      </c>
      <c r="E13" s="127">
        <v>89.583169999999996</v>
      </c>
      <c r="F13" s="253">
        <v>0.19449948994174465</v>
      </c>
      <c r="G13" s="127">
        <v>204915.67744</v>
      </c>
      <c r="H13" s="254">
        <v>16393.254195199999</v>
      </c>
    </row>
    <row r="14" spans="2:8" x14ac:dyDescent="0.3">
      <c r="B14" s="76" t="s">
        <v>315</v>
      </c>
      <c r="C14" s="251">
        <v>71421.766260000004</v>
      </c>
      <c r="D14" s="127">
        <v>71421.766260000004</v>
      </c>
      <c r="E14" s="252">
        <v>0</v>
      </c>
      <c r="F14" s="253">
        <v>1</v>
      </c>
      <c r="G14" s="127">
        <v>71421.766260000004</v>
      </c>
      <c r="H14" s="254">
        <v>5713.7413008000003</v>
      </c>
    </row>
    <row r="15" spans="2:8" x14ac:dyDescent="0.3">
      <c r="B15" s="76" t="s">
        <v>258</v>
      </c>
      <c r="C15" s="251">
        <v>1338049.07794</v>
      </c>
      <c r="D15" s="127">
        <v>916205.0501900001</v>
      </c>
      <c r="E15" s="127">
        <v>5402.4078099999997</v>
      </c>
      <c r="F15" s="253">
        <v>0.75068351990350857</v>
      </c>
      <c r="G15" s="127">
        <v>687780.03203</v>
      </c>
      <c r="H15" s="254">
        <v>55022.402562399999</v>
      </c>
    </row>
    <row r="16" spans="2:8" x14ac:dyDescent="0.3">
      <c r="B16" s="76" t="s">
        <v>316</v>
      </c>
      <c r="C16" s="251">
        <v>1702776.7384300001</v>
      </c>
      <c r="D16" s="127">
        <v>686966.65960000001</v>
      </c>
      <c r="E16" s="127">
        <v>2251.5793900000003</v>
      </c>
      <c r="F16" s="253">
        <v>0.65246324941152933</v>
      </c>
      <c r="G16" s="127">
        <v>448220.49896</v>
      </c>
      <c r="H16" s="254">
        <v>35857.639916799999</v>
      </c>
    </row>
    <row r="17" spans="2:8" x14ac:dyDescent="0.3">
      <c r="B17" s="76" t="s">
        <v>317</v>
      </c>
      <c r="C17" s="251">
        <v>871099.29298000003</v>
      </c>
      <c r="D17" s="127">
        <v>847363.74349000002</v>
      </c>
      <c r="E17" s="127">
        <v>2649.2772200000004</v>
      </c>
      <c r="F17" s="253">
        <v>0.355910376679409</v>
      </c>
      <c r="G17" s="127">
        <v>301585.54913</v>
      </c>
      <c r="H17" s="254">
        <v>24126.843930399998</v>
      </c>
    </row>
    <row r="18" spans="2:8" x14ac:dyDescent="0.3">
      <c r="B18" s="76" t="s">
        <v>318</v>
      </c>
      <c r="C18" s="251">
        <v>196661.40158999999</v>
      </c>
      <c r="D18" s="127">
        <v>105692.70745</v>
      </c>
      <c r="E18" s="127">
        <v>48914.953580000001</v>
      </c>
      <c r="F18" s="253">
        <v>1.1721332449413</v>
      </c>
      <c r="G18" s="127">
        <v>123885.93615000001</v>
      </c>
      <c r="H18" s="254">
        <v>9910.8748919999998</v>
      </c>
    </row>
    <row r="19" spans="2:8" x14ac:dyDescent="0.3">
      <c r="B19" s="76" t="s">
        <v>319</v>
      </c>
      <c r="C19" s="251">
        <v>58563.918259999999</v>
      </c>
      <c r="D19" s="127">
        <v>58563.918259999999</v>
      </c>
      <c r="E19" s="252">
        <v>0</v>
      </c>
      <c r="F19" s="253">
        <v>1.5000000085376801</v>
      </c>
      <c r="G19" s="127">
        <v>87845.877890000003</v>
      </c>
      <c r="H19" s="254">
        <v>7027.6702312000007</v>
      </c>
    </row>
    <row r="20" spans="2:8" x14ac:dyDescent="0.3">
      <c r="B20" s="76" t="s">
        <v>320</v>
      </c>
      <c r="C20" s="251">
        <v>677044.04894000001</v>
      </c>
      <c r="D20" s="127">
        <v>676902.08394000004</v>
      </c>
      <c r="E20" s="127">
        <v>141.96499</v>
      </c>
      <c r="F20" s="253">
        <v>0.10000000005318348</v>
      </c>
      <c r="G20" s="127">
        <v>67690.208430000013</v>
      </c>
      <c r="H20" s="254">
        <v>5415.2166744000015</v>
      </c>
    </row>
    <row r="21" spans="2:8" x14ac:dyDescent="0.3">
      <c r="B21" s="76" t="s">
        <v>321</v>
      </c>
      <c r="C21" s="251">
        <v>39621.7327</v>
      </c>
      <c r="D21" s="127">
        <v>39621.7327</v>
      </c>
      <c r="E21" s="252">
        <v>0</v>
      </c>
      <c r="F21" s="253">
        <v>1</v>
      </c>
      <c r="G21" s="127">
        <v>39621.7327</v>
      </c>
      <c r="H21" s="254">
        <v>3169.7386160000001</v>
      </c>
    </row>
    <row r="22" spans="2:8" x14ac:dyDescent="0.3">
      <c r="B22" s="96" t="s">
        <v>322</v>
      </c>
      <c r="C22" s="256">
        <v>410520.74105000001</v>
      </c>
      <c r="D22" s="257">
        <v>410520.74105000001</v>
      </c>
      <c r="E22" s="252">
        <v>0</v>
      </c>
      <c r="F22" s="258">
        <v>0.99992315672060972</v>
      </c>
      <c r="G22" s="257">
        <v>410489.19529</v>
      </c>
      <c r="H22" s="259">
        <v>32839.135623200003</v>
      </c>
    </row>
    <row r="23" spans="2:8" x14ac:dyDescent="0.3">
      <c r="B23" s="98" t="s">
        <v>323</v>
      </c>
      <c r="C23" s="260">
        <v>10061910.19987</v>
      </c>
      <c r="D23" s="261">
        <v>8515738.6507799998</v>
      </c>
      <c r="E23" s="261">
        <v>59532.151440000001</v>
      </c>
      <c r="F23" s="262">
        <v>0.29234161640716555</v>
      </c>
      <c r="G23" s="261">
        <v>2489504.8020700002</v>
      </c>
      <c r="H23" s="263">
        <v>199160.3841656</v>
      </c>
    </row>
    <row r="24" spans="2:8" x14ac:dyDescent="0.3">
      <c r="B24" s="92" t="s">
        <v>576</v>
      </c>
      <c r="C24" s="248"/>
      <c r="D24" s="249"/>
      <c r="E24" s="249"/>
      <c r="F24" s="249"/>
      <c r="G24" s="249"/>
      <c r="H24" s="250"/>
    </row>
    <row r="25" spans="2:8" x14ac:dyDescent="0.3">
      <c r="B25" s="76" t="s">
        <v>577</v>
      </c>
      <c r="C25" s="251">
        <v>5699458.7749399999</v>
      </c>
      <c r="D25" s="127">
        <v>5729040.9495299999</v>
      </c>
      <c r="E25" s="127">
        <v>3142.6222499999999</v>
      </c>
      <c r="F25" s="253">
        <v>5.3405685051893491E-2</v>
      </c>
      <c r="G25" s="127">
        <v>305963.3566</v>
      </c>
      <c r="H25" s="254">
        <v>24477.068528</v>
      </c>
    </row>
    <row r="26" spans="2:8" x14ac:dyDescent="0.3">
      <c r="B26" s="76" t="s">
        <v>578</v>
      </c>
      <c r="C26" s="251">
        <v>66042.271810000006</v>
      </c>
      <c r="D26" s="127">
        <v>66042.271810000006</v>
      </c>
      <c r="E26" s="252">
        <v>0</v>
      </c>
      <c r="F26" s="253">
        <v>3.519826757758532</v>
      </c>
      <c r="G26" s="127">
        <v>232457.35546000002</v>
      </c>
      <c r="H26" s="254">
        <v>18596.588436800001</v>
      </c>
    </row>
    <row r="27" spans="2:8" x14ac:dyDescent="0.3">
      <c r="B27" s="96" t="s">
        <v>579</v>
      </c>
      <c r="C27" s="256">
        <v>370818.64743999997</v>
      </c>
      <c r="D27" s="257">
        <v>370712.21055000002</v>
      </c>
      <c r="E27" s="257">
        <v>106.43689000000001</v>
      </c>
      <c r="F27" s="258">
        <v>0.15844391538346103</v>
      </c>
      <c r="G27" s="257">
        <v>58737.094119999994</v>
      </c>
      <c r="H27" s="259">
        <v>4698.9675295999996</v>
      </c>
    </row>
    <row r="28" spans="2:8" x14ac:dyDescent="0.3">
      <c r="B28" s="92" t="s">
        <v>332</v>
      </c>
      <c r="C28" s="264">
        <v>6136319.6941899993</v>
      </c>
      <c r="D28" s="265">
        <v>6165795.4318899997</v>
      </c>
      <c r="E28" s="265">
        <v>3249.0591399999998</v>
      </c>
      <c r="F28" s="266">
        <v>9.6850084109416104E-2</v>
      </c>
      <c r="G28" s="265">
        <v>597157.80618000007</v>
      </c>
      <c r="H28" s="267">
        <v>47772.624494399999</v>
      </c>
    </row>
  </sheetData>
  <mergeCells count="2">
    <mergeCell ref="B1:C1"/>
    <mergeCell ref="B3:H3"/>
  </mergeCells>
  <hyperlinks>
    <hyperlink ref="B1:C1" location="'Table of Contents'!A1" display="Go back to Table of Contents" xr:uid="{43D74123-E0BE-4BB9-9A39-2FD6E91E0968}"/>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0F5A6-AE3A-44F1-8A12-9580C88C28A5}">
  <sheetPr codeName="Sheet8">
    <tabColor theme="3"/>
  </sheetPr>
  <dimension ref="B1:H33"/>
  <sheetViews>
    <sheetView showGridLines="0" workbookViewId="0">
      <selection activeCell="B3" sqref="B3:H3"/>
    </sheetView>
  </sheetViews>
  <sheetFormatPr defaultRowHeight="16.5" x14ac:dyDescent="0.3"/>
  <cols>
    <col min="1" max="1" width="2.88671875" customWidth="1"/>
    <col min="2" max="2" width="29.44140625" bestFit="1" customWidth="1"/>
    <col min="3" max="8" width="12.6640625" customWidth="1"/>
  </cols>
  <sheetData>
    <row r="1" spans="2:8" x14ac:dyDescent="0.3">
      <c r="B1" s="404" t="s">
        <v>302</v>
      </c>
      <c r="C1" s="404"/>
      <c r="D1" s="315"/>
      <c r="E1" s="315"/>
      <c r="F1" s="315"/>
      <c r="G1" s="315"/>
      <c r="H1" s="315"/>
    </row>
    <row r="3" spans="2:8" ht="30" customHeight="1" x14ac:dyDescent="0.3">
      <c r="B3" s="396" t="s">
        <v>591</v>
      </c>
      <c r="C3" s="396"/>
      <c r="D3" s="396"/>
      <c r="E3" s="396"/>
      <c r="F3" s="396"/>
      <c r="G3" s="396"/>
      <c r="H3" s="396"/>
    </row>
    <row r="4" spans="2:8" s="20" customFormat="1" x14ac:dyDescent="0.3">
      <c r="B4" s="27"/>
      <c r="C4" s="27"/>
      <c r="D4" s="27"/>
      <c r="E4" s="27"/>
      <c r="F4" s="27"/>
      <c r="G4" s="27"/>
      <c r="H4" s="27"/>
    </row>
    <row r="5" spans="2:8" ht="25.5" x14ac:dyDescent="0.3">
      <c r="B5" s="29"/>
      <c r="C5" s="101" t="s">
        <v>303</v>
      </c>
      <c r="D5" s="102" t="s">
        <v>304</v>
      </c>
      <c r="E5" s="102" t="s">
        <v>305</v>
      </c>
      <c r="F5" s="102" t="s">
        <v>306</v>
      </c>
      <c r="G5" s="102" t="s">
        <v>307</v>
      </c>
      <c r="H5" s="106" t="s">
        <v>308</v>
      </c>
    </row>
    <row r="6" spans="2:8" x14ac:dyDescent="0.3">
      <c r="B6" s="93" t="s">
        <v>1</v>
      </c>
      <c r="C6" s="268">
        <v>15311559</v>
      </c>
      <c r="D6" s="269">
        <v>14324201</v>
      </c>
      <c r="E6" s="269">
        <v>63818</v>
      </c>
      <c r="F6" s="270">
        <v>0.22</v>
      </c>
      <c r="G6" s="269">
        <v>3119048</v>
      </c>
      <c r="H6" s="271">
        <v>249524</v>
      </c>
    </row>
    <row r="7" spans="2:8" x14ac:dyDescent="0.3">
      <c r="B7" s="92" t="s">
        <v>309</v>
      </c>
      <c r="C7" s="248"/>
      <c r="D7" s="249"/>
      <c r="E7" s="249"/>
      <c r="F7" s="249"/>
      <c r="G7" s="272"/>
      <c r="H7" s="273"/>
    </row>
    <row r="8" spans="2:8" x14ac:dyDescent="0.3">
      <c r="B8" s="76" t="s">
        <v>310</v>
      </c>
      <c r="C8" s="251">
        <v>1668643</v>
      </c>
      <c r="D8" s="127">
        <v>2137659</v>
      </c>
      <c r="E8" s="252">
        <v>0</v>
      </c>
      <c r="F8" s="253">
        <v>0.02</v>
      </c>
      <c r="G8" s="127">
        <v>40236</v>
      </c>
      <c r="H8" s="254">
        <v>3219</v>
      </c>
    </row>
    <row r="9" spans="2:8" x14ac:dyDescent="0.3">
      <c r="B9" s="76" t="s">
        <v>311</v>
      </c>
      <c r="C9" s="251">
        <v>334290</v>
      </c>
      <c r="D9" s="127">
        <v>334245</v>
      </c>
      <c r="E9" s="127">
        <v>44</v>
      </c>
      <c r="F9" s="253">
        <v>0</v>
      </c>
      <c r="G9" s="252">
        <v>0</v>
      </c>
      <c r="H9" s="255">
        <v>0</v>
      </c>
    </row>
    <row r="10" spans="2:8" x14ac:dyDescent="0.3">
      <c r="B10" s="76" t="s">
        <v>312</v>
      </c>
      <c r="C10" s="251">
        <v>89962</v>
      </c>
      <c r="D10" s="127">
        <v>89962</v>
      </c>
      <c r="E10" s="252">
        <v>0</v>
      </c>
      <c r="F10" s="253">
        <v>0</v>
      </c>
      <c r="G10" s="252">
        <v>0</v>
      </c>
      <c r="H10" s="255">
        <v>0</v>
      </c>
    </row>
    <row r="11" spans="2:8" x14ac:dyDescent="0.3">
      <c r="B11" s="76" t="s">
        <v>313</v>
      </c>
      <c r="C11" s="251">
        <v>68383</v>
      </c>
      <c r="D11" s="127">
        <v>68383</v>
      </c>
      <c r="E11" s="252">
        <v>0</v>
      </c>
      <c r="F11" s="253">
        <v>0</v>
      </c>
      <c r="G11" s="252">
        <v>0</v>
      </c>
      <c r="H11" s="255">
        <v>0</v>
      </c>
    </row>
    <row r="12" spans="2:8" x14ac:dyDescent="0.3">
      <c r="B12" s="76" t="s">
        <v>314</v>
      </c>
      <c r="C12" s="251">
        <v>1706012</v>
      </c>
      <c r="D12" s="127">
        <v>1201772</v>
      </c>
      <c r="E12" s="128">
        <v>151</v>
      </c>
      <c r="F12" s="253">
        <v>0.19</v>
      </c>
      <c r="G12" s="127">
        <v>230784</v>
      </c>
      <c r="H12" s="254">
        <v>18463</v>
      </c>
    </row>
    <row r="13" spans="2:8" x14ac:dyDescent="0.3">
      <c r="B13" s="76" t="s">
        <v>315</v>
      </c>
      <c r="C13" s="251">
        <v>74031</v>
      </c>
      <c r="D13" s="127">
        <v>74031</v>
      </c>
      <c r="E13" s="252">
        <v>0</v>
      </c>
      <c r="F13" s="253">
        <v>1</v>
      </c>
      <c r="G13" s="127">
        <v>74031</v>
      </c>
      <c r="H13" s="254">
        <v>5922</v>
      </c>
    </row>
    <row r="14" spans="2:8" x14ac:dyDescent="0.3">
      <c r="B14" s="76" t="s">
        <v>258</v>
      </c>
      <c r="C14" s="251">
        <v>1236023</v>
      </c>
      <c r="D14" s="127">
        <v>755831</v>
      </c>
      <c r="E14" s="127">
        <v>2223</v>
      </c>
      <c r="F14" s="253">
        <v>0.79</v>
      </c>
      <c r="G14" s="127">
        <v>596048</v>
      </c>
      <c r="H14" s="254">
        <v>47684</v>
      </c>
    </row>
    <row r="15" spans="2:8" x14ac:dyDescent="0.3">
      <c r="B15" s="76" t="s">
        <v>316</v>
      </c>
      <c r="C15" s="251">
        <v>551878</v>
      </c>
      <c r="D15" s="127">
        <v>176317</v>
      </c>
      <c r="E15" s="128">
        <v>817</v>
      </c>
      <c r="F15" s="253">
        <v>0.69</v>
      </c>
      <c r="G15" s="127">
        <v>121641</v>
      </c>
      <c r="H15" s="254">
        <v>9731</v>
      </c>
    </row>
    <row r="16" spans="2:8" x14ac:dyDescent="0.3">
      <c r="B16" s="76" t="s">
        <v>317</v>
      </c>
      <c r="C16" s="251">
        <v>621333</v>
      </c>
      <c r="D16" s="127">
        <v>619188</v>
      </c>
      <c r="E16" s="128">
        <v>468</v>
      </c>
      <c r="F16" s="253">
        <v>0.36</v>
      </c>
      <c r="G16" s="127">
        <v>220368</v>
      </c>
      <c r="H16" s="254">
        <v>17629</v>
      </c>
    </row>
    <row r="17" spans="2:8" x14ac:dyDescent="0.3">
      <c r="B17" s="76" t="s">
        <v>318</v>
      </c>
      <c r="C17" s="251">
        <v>77459</v>
      </c>
      <c r="D17" s="127">
        <v>58975</v>
      </c>
      <c r="E17" s="127">
        <v>15732</v>
      </c>
      <c r="F17" s="253">
        <v>1.18</v>
      </c>
      <c r="G17" s="127">
        <v>69734</v>
      </c>
      <c r="H17" s="254">
        <v>5579</v>
      </c>
    </row>
    <row r="18" spans="2:8" x14ac:dyDescent="0.3">
      <c r="B18" s="76" t="s">
        <v>319</v>
      </c>
      <c r="C18" s="251">
        <v>33104</v>
      </c>
      <c r="D18" s="127">
        <v>33104</v>
      </c>
      <c r="E18" s="252">
        <v>0</v>
      </c>
      <c r="F18" s="253">
        <v>1.5</v>
      </c>
      <c r="G18" s="127">
        <v>49655</v>
      </c>
      <c r="H18" s="254">
        <v>3972</v>
      </c>
    </row>
    <row r="19" spans="2:8" x14ac:dyDescent="0.3">
      <c r="B19" s="76" t="s">
        <v>320</v>
      </c>
      <c r="C19" s="251">
        <v>590720</v>
      </c>
      <c r="D19" s="127">
        <v>590504</v>
      </c>
      <c r="E19" s="128">
        <v>216</v>
      </c>
      <c r="F19" s="253">
        <v>0.1</v>
      </c>
      <c r="G19" s="127">
        <v>59050</v>
      </c>
      <c r="H19" s="254">
        <v>4724</v>
      </c>
    </row>
    <row r="20" spans="2:8" x14ac:dyDescent="0.3">
      <c r="B20" s="76" t="s">
        <v>321</v>
      </c>
      <c r="C20" s="251">
        <v>33140</v>
      </c>
      <c r="D20" s="127">
        <v>33140</v>
      </c>
      <c r="E20" s="252">
        <v>0</v>
      </c>
      <c r="F20" s="253">
        <v>1</v>
      </c>
      <c r="G20" s="127">
        <v>33140</v>
      </c>
      <c r="H20" s="254">
        <v>2651</v>
      </c>
    </row>
    <row r="21" spans="2:8" x14ac:dyDescent="0.3">
      <c r="B21" s="96" t="s">
        <v>322</v>
      </c>
      <c r="C21" s="256">
        <v>396801</v>
      </c>
      <c r="D21" s="257">
        <v>396801</v>
      </c>
      <c r="E21" s="252">
        <v>0</v>
      </c>
      <c r="F21" s="258">
        <v>1</v>
      </c>
      <c r="G21" s="257">
        <v>396770</v>
      </c>
      <c r="H21" s="259">
        <v>31742</v>
      </c>
    </row>
    <row r="22" spans="2:8" x14ac:dyDescent="0.3">
      <c r="B22" s="98" t="s">
        <v>323</v>
      </c>
      <c r="C22" s="260">
        <v>7481777</v>
      </c>
      <c r="D22" s="261">
        <v>6569912</v>
      </c>
      <c r="E22" s="261">
        <v>19651</v>
      </c>
      <c r="F22" s="262">
        <v>0.28999999999999998</v>
      </c>
      <c r="G22" s="261">
        <v>1891458</v>
      </c>
      <c r="H22" s="263">
        <v>151317</v>
      </c>
    </row>
    <row r="23" spans="2:8" x14ac:dyDescent="0.3">
      <c r="B23" s="92" t="s">
        <v>324</v>
      </c>
      <c r="C23" s="248"/>
      <c r="D23" s="249"/>
      <c r="E23" s="249"/>
      <c r="F23" s="249"/>
      <c r="G23" s="249"/>
      <c r="H23" s="250"/>
    </row>
    <row r="24" spans="2:8" x14ac:dyDescent="0.3">
      <c r="B24" s="76" t="s">
        <v>258</v>
      </c>
      <c r="C24" s="251">
        <v>752109</v>
      </c>
      <c r="D24" s="127">
        <v>702633</v>
      </c>
      <c r="E24" s="127">
        <v>23846</v>
      </c>
      <c r="F24" s="253">
        <v>0.63</v>
      </c>
      <c r="G24" s="127">
        <v>442359</v>
      </c>
      <c r="H24" s="254">
        <v>35389</v>
      </c>
    </row>
    <row r="25" spans="2:8" x14ac:dyDescent="0.3">
      <c r="B25" s="76" t="s">
        <v>325</v>
      </c>
      <c r="C25" s="251">
        <v>43212</v>
      </c>
      <c r="D25" s="127">
        <v>43212</v>
      </c>
      <c r="E25" s="252">
        <v>0</v>
      </c>
      <c r="F25" s="253">
        <v>3.63</v>
      </c>
      <c r="G25" s="127">
        <v>156994</v>
      </c>
      <c r="H25" s="254">
        <v>12560</v>
      </c>
    </row>
    <row r="26" spans="2:8" x14ac:dyDescent="0.3">
      <c r="B26" s="96" t="s">
        <v>326</v>
      </c>
      <c r="C26" s="256">
        <v>385661</v>
      </c>
      <c r="D26" s="257">
        <v>385661</v>
      </c>
      <c r="E26" s="274">
        <v>0</v>
      </c>
      <c r="F26" s="258">
        <v>0.08</v>
      </c>
      <c r="G26" s="257">
        <v>31112</v>
      </c>
      <c r="H26" s="259">
        <v>2489</v>
      </c>
    </row>
    <row r="27" spans="2:8" x14ac:dyDescent="0.3">
      <c r="B27" s="93" t="s">
        <v>327</v>
      </c>
      <c r="C27" s="268">
        <v>1180982</v>
      </c>
      <c r="D27" s="269">
        <v>1131505</v>
      </c>
      <c r="E27" s="269">
        <v>23846</v>
      </c>
      <c r="F27" s="270">
        <v>0.56000000000000005</v>
      </c>
      <c r="G27" s="269">
        <v>630464</v>
      </c>
      <c r="H27" s="275">
        <v>50437</v>
      </c>
    </row>
    <row r="28" spans="2:8" x14ac:dyDescent="0.3">
      <c r="B28" s="92" t="s">
        <v>328</v>
      </c>
      <c r="C28" s="248"/>
      <c r="D28" s="249"/>
      <c r="E28" s="249"/>
      <c r="F28" s="249"/>
      <c r="G28" s="249"/>
      <c r="H28" s="250"/>
    </row>
    <row r="29" spans="2:8" x14ac:dyDescent="0.3">
      <c r="B29" s="76" t="s">
        <v>329</v>
      </c>
      <c r="C29" s="251">
        <v>5573831</v>
      </c>
      <c r="D29" s="127">
        <v>5604311</v>
      </c>
      <c r="E29" s="127">
        <v>6353</v>
      </c>
      <c r="F29" s="253">
        <v>0.06</v>
      </c>
      <c r="G29" s="127">
        <v>357232</v>
      </c>
      <c r="H29" s="254">
        <v>28579</v>
      </c>
    </row>
    <row r="30" spans="2:8" x14ac:dyDescent="0.3">
      <c r="B30" s="76" t="s">
        <v>330</v>
      </c>
      <c r="C30" s="251">
        <v>496327</v>
      </c>
      <c r="D30" s="127">
        <v>459137</v>
      </c>
      <c r="E30" s="127">
        <v>1841</v>
      </c>
      <c r="F30" s="253">
        <v>0.3</v>
      </c>
      <c r="G30" s="127">
        <v>138136</v>
      </c>
      <c r="H30" s="254">
        <v>11051</v>
      </c>
    </row>
    <row r="31" spans="2:8" x14ac:dyDescent="0.3">
      <c r="B31" s="96" t="s">
        <v>331</v>
      </c>
      <c r="C31" s="256">
        <v>578642</v>
      </c>
      <c r="D31" s="257">
        <v>559336</v>
      </c>
      <c r="E31" s="257">
        <v>12128</v>
      </c>
      <c r="F31" s="258">
        <v>0.18</v>
      </c>
      <c r="G31" s="257">
        <v>101758</v>
      </c>
      <c r="H31" s="259">
        <v>8141</v>
      </c>
    </row>
    <row r="32" spans="2:8" x14ac:dyDescent="0.3">
      <c r="B32" s="92" t="s">
        <v>332</v>
      </c>
      <c r="C32" s="264">
        <v>6648800</v>
      </c>
      <c r="D32" s="265">
        <v>6622784</v>
      </c>
      <c r="E32" s="265">
        <v>20321</v>
      </c>
      <c r="F32" s="266">
        <v>0.09</v>
      </c>
      <c r="G32" s="265">
        <v>597126</v>
      </c>
      <c r="H32" s="267">
        <v>47770</v>
      </c>
    </row>
    <row r="33" spans="3:8" x14ac:dyDescent="0.3">
      <c r="C33" s="276"/>
      <c r="D33" s="276"/>
      <c r="E33" s="276"/>
      <c r="F33" s="276"/>
      <c r="G33" s="276"/>
      <c r="H33" s="276"/>
    </row>
  </sheetData>
  <mergeCells count="2">
    <mergeCell ref="B1:C1"/>
    <mergeCell ref="B3:H3"/>
  </mergeCells>
  <hyperlinks>
    <hyperlink ref="B1:C1" location="'Table of Contents'!A1" display="Go back to Table of Contents" xr:uid="{C223D7E0-5883-4CF2-AC6D-1A43D9B937B5}"/>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D2049-CDFD-47C0-A095-B44AD41D0F48}">
  <sheetPr codeName="Sheet9">
    <tabColor theme="3"/>
  </sheetPr>
  <dimension ref="B1:G11"/>
  <sheetViews>
    <sheetView showGridLines="0" workbookViewId="0">
      <selection activeCell="B6" sqref="B6"/>
    </sheetView>
  </sheetViews>
  <sheetFormatPr defaultRowHeight="16.5" x14ac:dyDescent="0.3"/>
  <cols>
    <col min="1" max="1" width="2.88671875" customWidth="1"/>
    <col min="2" max="2" width="29.44140625" bestFit="1" customWidth="1"/>
    <col min="3" max="5" width="17.88671875" bestFit="1" customWidth="1"/>
    <col min="6" max="6" width="22.21875" bestFit="1" customWidth="1"/>
  </cols>
  <sheetData>
    <row r="1" spans="2:7" x14ac:dyDescent="0.3">
      <c r="B1" s="404" t="s">
        <v>302</v>
      </c>
      <c r="C1" s="404"/>
      <c r="D1" s="315"/>
      <c r="E1" s="315"/>
      <c r="F1" s="315"/>
    </row>
    <row r="3" spans="2:7" ht="30" customHeight="1" x14ac:dyDescent="0.3">
      <c r="B3" s="396" t="s">
        <v>602</v>
      </c>
      <c r="C3" s="396"/>
      <c r="D3" s="396"/>
      <c r="E3" s="396"/>
      <c r="F3" s="396"/>
    </row>
    <row r="4" spans="2:7" s="20" customFormat="1" x14ac:dyDescent="0.3">
      <c r="B4" s="27"/>
      <c r="C4" s="27"/>
      <c r="D4" s="27"/>
      <c r="E4" s="27"/>
      <c r="F4" s="27"/>
    </row>
    <row r="5" spans="2:7" x14ac:dyDescent="0.3">
      <c r="B5" s="65"/>
      <c r="C5" s="99" t="s">
        <v>303</v>
      </c>
      <c r="D5" s="100" t="s">
        <v>304</v>
      </c>
      <c r="E5" s="100" t="s">
        <v>307</v>
      </c>
      <c r="F5" s="65" t="s">
        <v>333</v>
      </c>
    </row>
    <row r="6" spans="2:7" x14ac:dyDescent="0.3">
      <c r="B6" s="98" t="s">
        <v>1</v>
      </c>
      <c r="C6" s="104">
        <v>66190.274409999998</v>
      </c>
      <c r="D6" s="105">
        <v>66190.274409999998</v>
      </c>
      <c r="E6" s="105">
        <v>232457.35546299999</v>
      </c>
      <c r="F6" s="103">
        <v>18596.588437039998</v>
      </c>
    </row>
    <row r="7" spans="2:7" x14ac:dyDescent="0.3">
      <c r="B7" s="76" t="s">
        <v>334</v>
      </c>
      <c r="C7" s="194">
        <v>6816.1426300000003</v>
      </c>
      <c r="D7" s="195">
        <v>6816.1426300000003</v>
      </c>
      <c r="E7" s="195">
        <v>12950.670996999999</v>
      </c>
      <c r="F7" s="196">
        <v>1036.05367976</v>
      </c>
    </row>
    <row r="8" spans="2:7" x14ac:dyDescent="0.3">
      <c r="B8" s="76" t="s">
        <v>335</v>
      </c>
      <c r="C8" s="277">
        <v>0</v>
      </c>
      <c r="D8" s="277">
        <v>0</v>
      </c>
      <c r="E8" s="277">
        <v>0</v>
      </c>
      <c r="F8" s="278">
        <v>0</v>
      </c>
      <c r="G8" s="179"/>
    </row>
    <row r="9" spans="2:7" x14ac:dyDescent="0.3">
      <c r="B9" s="76" t="s">
        <v>337</v>
      </c>
      <c r="C9" s="194">
        <v>59226.129179999996</v>
      </c>
      <c r="D9" s="195">
        <v>59226.129179999996</v>
      </c>
      <c r="E9" s="195">
        <v>219136.67796599999</v>
      </c>
      <c r="F9" s="196">
        <v>17530.934237279998</v>
      </c>
    </row>
    <row r="10" spans="2:7" x14ac:dyDescent="0.3">
      <c r="B10" s="76" t="s">
        <v>338</v>
      </c>
      <c r="C10" s="194">
        <v>148.0026</v>
      </c>
      <c r="D10" s="195">
        <v>148.0026</v>
      </c>
      <c r="E10" s="195">
        <v>370.00650000000002</v>
      </c>
      <c r="F10" s="196">
        <v>29.600520000000003</v>
      </c>
    </row>
    <row r="11" spans="2:7" x14ac:dyDescent="0.3">
      <c r="C11" s="4"/>
      <c r="D11" s="4"/>
      <c r="E11" s="4"/>
      <c r="F11" s="4"/>
    </row>
  </sheetData>
  <mergeCells count="2">
    <mergeCell ref="B1:C1"/>
    <mergeCell ref="B3:F3"/>
  </mergeCells>
  <hyperlinks>
    <hyperlink ref="B1:C1" location="'Table of Contents'!A1" display="Go back to Table of Contents" xr:uid="{130808BD-C1C1-4928-89DA-A127295C34CB}"/>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vt:i4>
      </vt:variant>
    </vt:vector>
  </HeadingPairs>
  <TitlesOfParts>
    <vt:vector size="33" baseType="lpstr">
      <vt:lpstr>Front</vt:lpstr>
      <vt:lpstr>Introduction</vt:lpstr>
      <vt:lpstr>Table of Contents</vt:lpstr>
      <vt:lpstr>1</vt:lpstr>
      <vt:lpstr>2a</vt:lpstr>
      <vt:lpstr>2b</vt:lpstr>
      <vt:lpstr>3a</vt:lpstr>
      <vt:lpstr>3b</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'7'!_Ref499883395</vt:lpstr>
      <vt:lpstr>'20'!_Ref500253034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to the pillar 3 disclosures 2020</dc:title>
  <dc:creator/>
  <cp:lastModifiedBy/>
  <dcterms:created xsi:type="dcterms:W3CDTF">2021-02-26T07:45:16Z</dcterms:created>
  <dcterms:modified xsi:type="dcterms:W3CDTF">2021-03-10T11:49:55Z</dcterms:modified>
</cp:coreProperties>
</file>